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表一2022国有建设用地供应计划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<sst xmlns="http://schemas.openxmlformats.org/spreadsheetml/2006/main" count="36" uniqueCount="35">
  <si>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附表1</t>
  </si>
  <si>
    <t>杭州市2022年度国有建设用地供应计划表</t>
  </si>
  <si>
    <t>单位：公顷</t>
  </si>
  <si>
    <t>县（市、区）</t>
  </si>
  <si>
    <t>合计</t>
  </si>
  <si>
    <t>商服用地</t>
  </si>
  <si>
    <t>工矿仓储用地</t>
  </si>
  <si>
    <t>住宅用地</t>
  </si>
  <si>
    <t>公共管理与公共服务用地</t>
  </si>
  <si>
    <t>交通运输用地</t>
  </si>
  <si>
    <t>水域及水利设施用地</t>
  </si>
  <si>
    <t>特殊用地</t>
  </si>
  <si>
    <t>总量</t>
  </si>
  <si>
    <t>产权住宅用地</t>
  </si>
  <si>
    <t>租赁住宅用地</t>
  </si>
  <si>
    <t>其他住宅用地</t>
  </si>
  <si>
    <t>商品住宅用地</t>
  </si>
  <si>
    <t>共有产权住宅用地</t>
  </si>
  <si>
    <t>小计</t>
  </si>
  <si>
    <t>保障性租赁住宅用地</t>
  </si>
  <si>
    <t>市场化租赁住宅用地</t>
  </si>
  <si>
    <t>上城区</t>
  </si>
  <si>
    <t>拱墅区</t>
  </si>
  <si>
    <t>西湖区</t>
  </si>
  <si>
    <t>滨江区</t>
  </si>
  <si>
    <t>萧山区</t>
  </si>
  <si>
    <t>余杭区</t>
  </si>
  <si>
    <t>临平区</t>
  </si>
  <si>
    <t>钱塘区</t>
  </si>
  <si>
    <t>富阳区</t>
  </si>
  <si>
    <t>临安区</t>
  </si>
  <si>
    <t>桐庐县</t>
  </si>
  <si>
    <t>淳安县</t>
  </si>
  <si>
    <t>建德市</t>
  </si>
  <si>
    <t>全市合计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</si>
</sst>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SimSun"/>
      <family val="0"/>
    </font>
    <font>
      <sz val="12"/>
      <color indexed="8"/>
      <name val="宋体"/>
      <family val="0"/>
    </font>
    <font>
      <sz val="12"/>
      <color indexed="8"/>
      <name val="SimSun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sz val="10"/>
      <name val="Arial"/>
      <family val="0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20"/>
      <name val="Cambria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24" fillId="0" borderId="0">
      <alignment/>
      <protection/>
    </xf>
    <xf numFmtId="0" fontId="23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9" borderId="0" applyNumberFormat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8" fillId="12" borderId="0" applyNumberFormat="0" applyBorder="0" applyAlignment="0" applyProtection="0"/>
    <xf numFmtId="4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/>
      <protection/>
    </xf>
    <xf numFmtId="0" fontId="4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30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9" applyNumberFormat="0" applyAlignment="0" applyProtection="0"/>
    <xf numFmtId="0" fontId="38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8" fillId="24" borderId="0" applyNumberFormat="0" applyBorder="0" applyAlignment="0" applyProtection="0"/>
    <xf numFmtId="0" fontId="30" fillId="25" borderId="0" applyNumberFormat="0" applyBorder="0" applyAlignment="0" applyProtection="0"/>
    <xf numFmtId="9" fontId="0" fillId="0" borderId="0" applyFont="0" applyFill="0" applyBorder="0" applyAlignment="0" applyProtection="0"/>
    <xf numFmtId="0" fontId="30" fillId="26" borderId="0" applyNumberFormat="0" applyBorder="0" applyAlignment="0" applyProtection="0"/>
    <xf numFmtId="44" fontId="0" fillId="0" borderId="0" applyFont="0" applyFill="0" applyBorder="0" applyAlignment="0" applyProtection="0"/>
    <xf numFmtId="0" fontId="38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9" applyNumberFormat="0" applyAlignment="0" applyProtection="0"/>
    <xf numFmtId="0" fontId="30" fillId="30" borderId="0" applyNumberFormat="0" applyBorder="0" applyAlignment="0" applyProtection="0"/>
    <xf numFmtId="0" fontId="38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176" fontId="50" fillId="0" borderId="11" xfId="0" applyNumberFormat="1" applyFont="1" applyFill="1" applyBorder="1" applyAlignment="1">
      <alignment horizontal="center" vertical="center" wrapText="1"/>
    </xf>
    <xf numFmtId="177" fontId="8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7" fontId="5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6">
    <cellStyle name="Normal" xfId="0"/>
    <cellStyle name="常规 2" xfId="15"/>
    <cellStyle name="常规_保障性安居工程用地供应宗地表" xfId="16"/>
    <cellStyle name="常规 5" xfId="17"/>
    <cellStyle name="常规 4" xfId="18"/>
    <cellStyle name="样式 1" xfId="19"/>
    <cellStyle name="常规_住房供应计划表" xfId="20"/>
    <cellStyle name="60% - 强调文字颜色 6" xfId="21"/>
    <cellStyle name="20% - 强调文字颜色 6" xfId="22"/>
    <cellStyle name="输出" xfId="23"/>
    <cellStyle name="检查单元格" xfId="24"/>
    <cellStyle name="差" xfId="25"/>
    <cellStyle name="标题 1" xfId="26"/>
    <cellStyle name="解释性文本" xfId="27"/>
    <cellStyle name="标题 2" xfId="28"/>
    <cellStyle name="40% - 强调文字颜色 5" xfId="29"/>
    <cellStyle name="Comma [0]" xfId="30"/>
    <cellStyle name="40% - 强调文字颜色 6" xfId="31"/>
    <cellStyle name="Hyperlink" xfId="32"/>
    <cellStyle name="强调文字颜色 5" xfId="33"/>
    <cellStyle name="标题 3" xfId="34"/>
    <cellStyle name="汇总" xfId="35"/>
    <cellStyle name="20% - 强调文字颜色 1" xfId="36"/>
    <cellStyle name="40% - 强调文字颜色 1" xfId="37"/>
    <cellStyle name="强调文字颜色 6" xfId="38"/>
    <cellStyle name="Comma" xfId="39"/>
    <cellStyle name="标题" xfId="40"/>
    <cellStyle name="Followed Hyperlink" xfId="41"/>
    <cellStyle name="40% - 强调文字颜色 4" xfId="42"/>
    <cellStyle name="常规 3" xfId="43"/>
    <cellStyle name="链接单元格" xfId="44"/>
    <cellStyle name="标题 4" xfId="45"/>
    <cellStyle name="20% - 强调文字颜色 2" xfId="46"/>
    <cellStyle name="Currency [0]" xfId="47"/>
    <cellStyle name="警告文本" xfId="48"/>
    <cellStyle name="40% - 强调文字颜色 2" xfId="49"/>
    <cellStyle name="注释" xfId="50"/>
    <cellStyle name="60% - 强调文字颜色 3" xfId="51"/>
    <cellStyle name="好" xfId="52"/>
    <cellStyle name="20% - 强调文字颜色 5" xfId="53"/>
    <cellStyle name="适中" xfId="54"/>
    <cellStyle name="计算" xfId="55"/>
    <cellStyle name="强调文字颜色 1" xfId="56"/>
    <cellStyle name="60% - 强调文字颜色 4" xfId="57"/>
    <cellStyle name="60% - 强调文字颜色 1" xfId="58"/>
    <cellStyle name="强调文字颜色 2" xfId="59"/>
    <cellStyle name="60% - 强调文字颜色 5" xfId="60"/>
    <cellStyle name="Percent" xfId="61"/>
    <cellStyle name="60% - 强调文字颜色 2" xfId="62"/>
    <cellStyle name="Currency" xfId="63"/>
    <cellStyle name="强调文字颜色 3" xfId="64"/>
    <cellStyle name="20% - 强调文字颜色 3" xfId="65"/>
    <cellStyle name="输入" xfId="66"/>
    <cellStyle name="40% - 强调文字颜色 3" xfId="67"/>
    <cellStyle name="强调文字颜色 4" xfId="68"/>
    <cellStyle name="20% - 强调文字颜色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workbookViewId="0" topLeftCell="A1">
      <selection activeCell="Q22" sqref="A22:IV24"/>
    </sheetView>
  </sheetViews>
  <sheetFormatPr defaultColWidth="8.625" defaultRowHeight="14.25"/>
  <cols>
    <col min="1" max="1" width="11.50390625" style="3" customWidth="1"/>
    <col min="2" max="2" width="9.50390625" style="3" customWidth="1"/>
    <col min="3" max="3" width="9.00390625" style="3" customWidth="1"/>
    <col min="4" max="4" width="10.25390625" style="3" customWidth="1"/>
    <col min="5" max="5" width="10.50390625" style="3" customWidth="1"/>
    <col min="6" max="6" width="10.375" style="3" customWidth="1"/>
    <col min="7" max="7" width="10.125" style="3" customWidth="1"/>
    <col min="8" max="8" width="9.875" style="3" customWidth="1"/>
    <col min="9" max="9" width="11.00390625" style="3" customWidth="1"/>
    <col min="10" max="10" width="11.125" style="3" customWidth="1"/>
    <col min="11" max="11" width="8.625" style="3" customWidth="1"/>
    <col min="12" max="12" width="11.125" style="3" customWidth="1"/>
    <col min="13" max="13" width="10.875" style="3" customWidth="1"/>
    <col min="14" max="14" width="10.375" style="3" customWidth="1"/>
    <col min="15" max="15" width="9.375" style="3" customWidth="1"/>
    <col min="16" max="16" width="8.625" style="3" customWidth="1"/>
    <col min="17" max="17" width="12.625" style="3" hidden="1" customWidth="1"/>
    <col min="18" max="231" width="8.625" style="3" customWidth="1"/>
    <col min="233" max="16384" width="8.625" style="3" customWidth="1"/>
  </cols>
  <sheetData>
    <row r="1" ht="20.25" customHeight="1">
      <c r="A1" s="4" t="s">
        <v>0</v>
      </c>
    </row>
    <row r="2" spans="1:16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5:16" ht="18" customHeight="1">
      <c r="O3" s="15" t="s">
        <v>2</v>
      </c>
      <c r="P3" s="15"/>
    </row>
    <row r="4" spans="1:16" ht="24.75" customHeight="1">
      <c r="A4" s="6" t="s">
        <v>3</v>
      </c>
      <c r="B4" s="6" t="s">
        <v>4</v>
      </c>
      <c r="C4" s="7" t="s">
        <v>5</v>
      </c>
      <c r="D4" s="7" t="s">
        <v>6</v>
      </c>
      <c r="E4" s="12" t="s">
        <v>7</v>
      </c>
      <c r="F4" s="12"/>
      <c r="G4" s="12"/>
      <c r="H4" s="12"/>
      <c r="I4" s="12"/>
      <c r="J4" s="12"/>
      <c r="K4" s="12"/>
      <c r="L4" s="12"/>
      <c r="M4" s="6" t="s">
        <v>8</v>
      </c>
      <c r="N4" s="7" t="s">
        <v>9</v>
      </c>
      <c r="O4" s="7" t="s">
        <v>10</v>
      </c>
      <c r="P4" s="7" t="s">
        <v>11</v>
      </c>
    </row>
    <row r="5" spans="1:16" s="1" customFormat="1" ht="24" customHeight="1">
      <c r="A5" s="6"/>
      <c r="B5" s="6"/>
      <c r="C5" s="7"/>
      <c r="D5" s="7"/>
      <c r="E5" s="13" t="s">
        <v>12</v>
      </c>
      <c r="F5" s="6" t="s">
        <v>13</v>
      </c>
      <c r="G5" s="6"/>
      <c r="H5" s="6"/>
      <c r="I5" s="7" t="s">
        <v>14</v>
      </c>
      <c r="J5" s="7"/>
      <c r="K5" s="7"/>
      <c r="L5" s="13" t="s">
        <v>15</v>
      </c>
      <c r="M5" s="6"/>
      <c r="N5" s="7"/>
      <c r="O5" s="7"/>
      <c r="P5" s="7"/>
    </row>
    <row r="6" spans="1:16" s="1" customFormat="1" ht="34.5" customHeight="1">
      <c r="A6" s="6"/>
      <c r="B6" s="6"/>
      <c r="C6" s="7"/>
      <c r="D6" s="7"/>
      <c r="E6" s="13"/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18</v>
      </c>
      <c r="L6" s="13"/>
      <c r="M6" s="6"/>
      <c r="N6" s="7"/>
      <c r="O6" s="7"/>
      <c r="P6" s="7"/>
    </row>
    <row r="7" spans="1:16" s="2" customFormat="1" ht="27" customHeight="1">
      <c r="A7" s="6"/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6">
        <v>15</v>
      </c>
    </row>
    <row r="8" spans="1:17" ht="27" customHeight="1">
      <c r="A8" s="8" t="s">
        <v>21</v>
      </c>
      <c r="B8" s="9">
        <f>C8+D8+E8+M8+N8+O8+P8</f>
        <v>221.35695333333334</v>
      </c>
      <c r="C8" s="9">
        <v>21.866666666666667</v>
      </c>
      <c r="D8" s="9">
        <v>2.33</v>
      </c>
      <c r="E8" s="9">
        <f>H8+K8+L8</f>
        <v>56.39453333333333</v>
      </c>
      <c r="F8" s="14">
        <v>28.566666666666666</v>
      </c>
      <c r="G8" s="9">
        <v>3.50866666666667</v>
      </c>
      <c r="H8" s="9">
        <v>32.07533333333333</v>
      </c>
      <c r="I8" s="9">
        <v>6.29</v>
      </c>
      <c r="J8" s="9">
        <v>0</v>
      </c>
      <c r="K8" s="9">
        <v>6.29</v>
      </c>
      <c r="L8" s="9">
        <v>18.0292</v>
      </c>
      <c r="M8" s="9">
        <v>83.29828666666667</v>
      </c>
      <c r="N8" s="9">
        <v>45.13323333333334</v>
      </c>
      <c r="O8" s="9">
        <v>12.334233333333334</v>
      </c>
      <c r="P8" s="9">
        <v>0</v>
      </c>
      <c r="Q8" s="3">
        <f>B8/B21</f>
        <v>0.04596309216618373</v>
      </c>
    </row>
    <row r="9" spans="1:17" ht="27" customHeight="1">
      <c r="A9" s="8" t="s">
        <v>22</v>
      </c>
      <c r="B9" s="9">
        <f aca="true" t="shared" si="0" ref="B9:B20">C9+D9+E9+M9+N9+O9+P9</f>
        <v>295.62853333333334</v>
      </c>
      <c r="C9" s="9">
        <v>18.71333333333333</v>
      </c>
      <c r="D9" s="9">
        <v>12.0734</v>
      </c>
      <c r="E9" s="9">
        <f aca="true" t="shared" si="1" ref="E9:E20">H9+K9+L9</f>
        <v>47.78426666666667</v>
      </c>
      <c r="F9" s="14">
        <v>35.379333333333335</v>
      </c>
      <c r="G9" s="9">
        <v>3.71</v>
      </c>
      <c r="H9" s="9">
        <v>39.089333333333336</v>
      </c>
      <c r="I9" s="9">
        <v>7.074933333333333</v>
      </c>
      <c r="J9" s="9">
        <v>0</v>
      </c>
      <c r="K9" s="9">
        <v>7.074933333333333</v>
      </c>
      <c r="L9" s="9">
        <v>1.62</v>
      </c>
      <c r="M9" s="9">
        <v>68.75853333333333</v>
      </c>
      <c r="N9" s="9">
        <v>146.2044</v>
      </c>
      <c r="O9" s="9">
        <v>1.7212666666666665</v>
      </c>
      <c r="P9" s="9">
        <v>0.3733333333333333</v>
      </c>
      <c r="Q9" s="3">
        <f>B9/B21</f>
        <v>0.061385022335810904</v>
      </c>
    </row>
    <row r="10" spans="1:17" ht="27" customHeight="1">
      <c r="A10" s="8" t="s">
        <v>23</v>
      </c>
      <c r="B10" s="9">
        <f t="shared" si="0"/>
        <v>191.8477</v>
      </c>
      <c r="C10" s="9">
        <v>20.19333333333333</v>
      </c>
      <c r="D10" s="9">
        <v>14.4034</v>
      </c>
      <c r="E10" s="9">
        <f t="shared" si="1"/>
        <v>38.858000000000004</v>
      </c>
      <c r="F10" s="14">
        <v>13.53</v>
      </c>
      <c r="G10" s="9">
        <v>16.133333333333333</v>
      </c>
      <c r="H10" s="9">
        <v>29.663333333333334</v>
      </c>
      <c r="I10" s="9">
        <v>9.194666666666667</v>
      </c>
      <c r="J10" s="9">
        <v>0</v>
      </c>
      <c r="K10" s="9">
        <v>9.194666666666667</v>
      </c>
      <c r="L10" s="9">
        <v>0</v>
      </c>
      <c r="M10" s="9">
        <v>20.488</v>
      </c>
      <c r="N10" s="9">
        <v>47.291000000000004</v>
      </c>
      <c r="O10" s="9">
        <v>10.822233333333333</v>
      </c>
      <c r="P10" s="9">
        <v>39.79173333333333</v>
      </c>
      <c r="Q10" s="3">
        <f>B10/B21</f>
        <v>0.03983571956599797</v>
      </c>
    </row>
    <row r="11" spans="1:17" ht="27" customHeight="1">
      <c r="A11" s="8" t="s">
        <v>24</v>
      </c>
      <c r="B11" s="9">
        <f t="shared" si="0"/>
        <v>104.70266666666666</v>
      </c>
      <c r="C11" s="9">
        <v>10.446</v>
      </c>
      <c r="D11" s="9">
        <v>15.866666666666667</v>
      </c>
      <c r="E11" s="9">
        <f t="shared" si="1"/>
        <v>28.884666666666664</v>
      </c>
      <c r="F11" s="14">
        <v>17.09333333333333</v>
      </c>
      <c r="G11" s="9">
        <v>3.48</v>
      </c>
      <c r="H11" s="9">
        <v>20.57333333333333</v>
      </c>
      <c r="I11" s="9">
        <v>7</v>
      </c>
      <c r="J11" s="9">
        <v>0</v>
      </c>
      <c r="K11" s="9">
        <v>7</v>
      </c>
      <c r="L11" s="9">
        <v>1.3113333333333335</v>
      </c>
      <c r="M11" s="9">
        <v>29.866666666666667</v>
      </c>
      <c r="N11" s="9">
        <v>19.638666666666666</v>
      </c>
      <c r="O11" s="9">
        <v>0</v>
      </c>
      <c r="P11" s="9">
        <v>0</v>
      </c>
      <c r="Q11" s="3">
        <f>B11/B21</f>
        <v>0.021740714468536742</v>
      </c>
    </row>
    <row r="12" spans="1:17" ht="27" customHeight="1">
      <c r="A12" s="8" t="s">
        <v>25</v>
      </c>
      <c r="B12" s="9">
        <f t="shared" si="0"/>
        <v>936.4454933333332</v>
      </c>
      <c r="C12" s="9">
        <v>34.333333333333336</v>
      </c>
      <c r="D12" s="9">
        <v>121.03533333333333</v>
      </c>
      <c r="E12" s="9">
        <f t="shared" si="1"/>
        <v>247.84339999999997</v>
      </c>
      <c r="F12" s="14">
        <v>113.88933333333333</v>
      </c>
      <c r="G12" s="9">
        <v>3.18</v>
      </c>
      <c r="H12" s="9">
        <v>117.06933333333333</v>
      </c>
      <c r="I12" s="9">
        <v>22.721533333333333</v>
      </c>
      <c r="J12" s="9">
        <v>0</v>
      </c>
      <c r="K12" s="9">
        <v>22.721533333333333</v>
      </c>
      <c r="L12" s="9">
        <v>108.05253333333333</v>
      </c>
      <c r="M12" s="9">
        <v>107.26119333333332</v>
      </c>
      <c r="N12" s="9">
        <v>422.2574333333333</v>
      </c>
      <c r="O12" s="9">
        <v>3.7148</v>
      </c>
      <c r="P12" s="9">
        <v>0</v>
      </c>
      <c r="Q12" s="3">
        <f>B12/B21</f>
        <v>0.19444580290130808</v>
      </c>
    </row>
    <row r="13" spans="1:17" ht="27" customHeight="1">
      <c r="A13" s="8" t="s">
        <v>26</v>
      </c>
      <c r="B13" s="9">
        <f t="shared" si="0"/>
        <v>773.3245897712512</v>
      </c>
      <c r="C13" s="9">
        <v>46.64096666666667</v>
      </c>
      <c r="D13" s="9">
        <v>59.68933333333334</v>
      </c>
      <c r="E13" s="9">
        <f t="shared" si="1"/>
        <v>156.58266310458467</v>
      </c>
      <c r="F13" s="14">
        <v>135.32266310458468</v>
      </c>
      <c r="G13" s="9">
        <v>4.1066666666666665</v>
      </c>
      <c r="H13" s="9">
        <v>139.42932977125133</v>
      </c>
      <c r="I13" s="9">
        <v>17.153333333333332</v>
      </c>
      <c r="J13" s="9">
        <v>0</v>
      </c>
      <c r="K13" s="9">
        <v>17.153333333333332</v>
      </c>
      <c r="L13" s="9">
        <v>0</v>
      </c>
      <c r="M13" s="9">
        <v>69.62466666666666</v>
      </c>
      <c r="N13" s="9">
        <v>392.89922666666666</v>
      </c>
      <c r="O13" s="9">
        <v>46.474399999999996</v>
      </c>
      <c r="P13" s="9">
        <v>1.4133333333333333</v>
      </c>
      <c r="Q13" s="3">
        <f>B13/B21</f>
        <v>0.1605749846968089</v>
      </c>
    </row>
    <row r="14" spans="1:17" ht="27" customHeight="1">
      <c r="A14" s="8" t="s">
        <v>27</v>
      </c>
      <c r="B14" s="9">
        <f t="shared" si="0"/>
        <v>679.2122536917234</v>
      </c>
      <c r="C14" s="9">
        <v>16.033333333333335</v>
      </c>
      <c r="D14" s="9">
        <v>54.9333</v>
      </c>
      <c r="E14" s="9">
        <f t="shared" si="1"/>
        <v>135.21582035839</v>
      </c>
      <c r="F14" s="14">
        <v>81.22988702505667</v>
      </c>
      <c r="G14" s="9">
        <v>2.4911000000000003</v>
      </c>
      <c r="H14" s="9">
        <v>83.72098702505667</v>
      </c>
      <c r="I14" s="9">
        <v>19.4613</v>
      </c>
      <c r="J14" s="9">
        <v>0</v>
      </c>
      <c r="K14" s="9">
        <v>19.4613</v>
      </c>
      <c r="L14" s="9">
        <v>32.03353333333333</v>
      </c>
      <c r="M14" s="9">
        <v>98.70263333333334</v>
      </c>
      <c r="N14" s="9">
        <v>305.6776</v>
      </c>
      <c r="O14" s="9">
        <v>66.40403333333333</v>
      </c>
      <c r="P14" s="9">
        <v>2.2455333333333334</v>
      </c>
      <c r="Q14" s="3">
        <f>B14/B21</f>
        <v>0.14103327203741803</v>
      </c>
    </row>
    <row r="15" spans="1:17" ht="27" customHeight="1">
      <c r="A15" s="8" t="s">
        <v>28</v>
      </c>
      <c r="B15" s="9">
        <f t="shared" si="0"/>
        <v>469.25676666666664</v>
      </c>
      <c r="C15" s="9">
        <v>9</v>
      </c>
      <c r="D15" s="9">
        <v>124.73333333333333</v>
      </c>
      <c r="E15" s="9">
        <f t="shared" si="1"/>
        <v>110.25410000000001</v>
      </c>
      <c r="F15" s="14">
        <v>60.644</v>
      </c>
      <c r="G15" s="9">
        <v>3.3333333333333335</v>
      </c>
      <c r="H15" s="9">
        <v>63.977333333333334</v>
      </c>
      <c r="I15" s="9">
        <v>18.13586666666667</v>
      </c>
      <c r="J15" s="9">
        <v>0</v>
      </c>
      <c r="K15" s="9">
        <v>18.13586666666667</v>
      </c>
      <c r="L15" s="9">
        <v>28.1409</v>
      </c>
      <c r="M15" s="9">
        <v>49.91733333333333</v>
      </c>
      <c r="N15" s="9">
        <v>175.352</v>
      </c>
      <c r="O15" s="9">
        <v>0</v>
      </c>
      <c r="P15" s="9">
        <v>0</v>
      </c>
      <c r="Q15" s="3">
        <f>B15/B21</f>
        <v>0.09743760785967345</v>
      </c>
    </row>
    <row r="16" spans="1:17" ht="27" customHeight="1">
      <c r="A16" s="8" t="s">
        <v>29</v>
      </c>
      <c r="B16" s="9">
        <f t="shared" si="0"/>
        <v>430.1827666666667</v>
      </c>
      <c r="C16" s="9">
        <v>15.466666666666667</v>
      </c>
      <c r="D16" s="9">
        <v>97.73333333333333</v>
      </c>
      <c r="E16" s="9">
        <f t="shared" si="1"/>
        <v>97.81536666666666</v>
      </c>
      <c r="F16" s="14">
        <v>69.51</v>
      </c>
      <c r="G16" s="9">
        <v>9.333333333333334</v>
      </c>
      <c r="H16" s="9">
        <v>78.84333333333333</v>
      </c>
      <c r="I16" s="9">
        <v>6.074</v>
      </c>
      <c r="J16" s="9">
        <v>0</v>
      </c>
      <c r="K16" s="9">
        <v>6.074</v>
      </c>
      <c r="L16" s="9">
        <v>12.898033333333332</v>
      </c>
      <c r="M16" s="9">
        <v>20.278666666666666</v>
      </c>
      <c r="N16" s="9">
        <v>198.88873333333333</v>
      </c>
      <c r="O16" s="9">
        <v>0</v>
      </c>
      <c r="P16" s="9">
        <v>0</v>
      </c>
      <c r="Q16" s="3">
        <f>B16/B21</f>
        <v>0.08932418817144262</v>
      </c>
    </row>
    <row r="17" spans="1:17" s="1" customFormat="1" ht="27" customHeight="1">
      <c r="A17" s="8" t="s">
        <v>30</v>
      </c>
      <c r="B17" s="9">
        <f t="shared" si="0"/>
        <v>185.0122</v>
      </c>
      <c r="C17" s="9">
        <v>9.527999999999999</v>
      </c>
      <c r="D17" s="9">
        <v>48.297333333333334</v>
      </c>
      <c r="E17" s="9">
        <f t="shared" si="1"/>
        <v>78.33533333333332</v>
      </c>
      <c r="F17" s="14">
        <v>57.919999999999995</v>
      </c>
      <c r="G17" s="9">
        <v>5.120666666666667</v>
      </c>
      <c r="H17" s="9">
        <v>63.04066666666666</v>
      </c>
      <c r="I17" s="9">
        <v>15.294666666666666</v>
      </c>
      <c r="J17" s="9">
        <v>0</v>
      </c>
      <c r="K17" s="9">
        <v>15.294666666666666</v>
      </c>
      <c r="L17" s="9">
        <v>0</v>
      </c>
      <c r="M17" s="9">
        <v>14.000866666666667</v>
      </c>
      <c r="N17" s="9">
        <v>34.85066666666667</v>
      </c>
      <c r="O17" s="9">
        <v>0</v>
      </c>
      <c r="P17" s="9">
        <v>0</v>
      </c>
      <c r="Q17" s="3">
        <f>B17/B21</f>
        <v>0.0384163798444721</v>
      </c>
    </row>
    <row r="18" spans="1:17" s="1" customFormat="1" ht="27" customHeight="1">
      <c r="A18" s="8" t="s">
        <v>31</v>
      </c>
      <c r="B18" s="9">
        <f t="shared" si="0"/>
        <v>209.48125307757343</v>
      </c>
      <c r="C18" s="9">
        <v>25.93</v>
      </c>
      <c r="D18" s="9">
        <v>52.2173333333333</v>
      </c>
      <c r="E18" s="9">
        <f t="shared" si="1"/>
        <v>30.731519744240135</v>
      </c>
      <c r="F18" s="14">
        <v>27.1781864109068</v>
      </c>
      <c r="G18" s="9">
        <v>0</v>
      </c>
      <c r="H18" s="9">
        <v>27.1781864109068</v>
      </c>
      <c r="I18" s="9">
        <v>0</v>
      </c>
      <c r="J18" s="9">
        <v>0</v>
      </c>
      <c r="K18" s="9">
        <v>0</v>
      </c>
      <c r="L18" s="9">
        <v>3.5533333333333332</v>
      </c>
      <c r="M18" s="9">
        <v>29.772766666666666</v>
      </c>
      <c r="N18" s="9">
        <v>70.82963333333333</v>
      </c>
      <c r="O18" s="9">
        <v>0</v>
      </c>
      <c r="P18" s="9">
        <v>0</v>
      </c>
      <c r="Q18" s="3">
        <f>B18/B21</f>
        <v>0.043497193096044745</v>
      </c>
    </row>
    <row r="19" spans="1:17" s="1" customFormat="1" ht="27" customHeight="1">
      <c r="A19" s="8" t="s">
        <v>32</v>
      </c>
      <c r="B19" s="9">
        <f t="shared" si="0"/>
        <v>141.48945834961083</v>
      </c>
      <c r="C19" s="9">
        <v>21.87</v>
      </c>
      <c r="D19" s="9">
        <v>12.666666666666666</v>
      </c>
      <c r="E19" s="9">
        <f t="shared" si="1"/>
        <v>22.767445016277467</v>
      </c>
      <c r="F19" s="14">
        <v>22.767445016277467</v>
      </c>
      <c r="G19" s="9">
        <v>0</v>
      </c>
      <c r="H19" s="9">
        <v>22.767445016277467</v>
      </c>
      <c r="I19" s="9">
        <v>0</v>
      </c>
      <c r="J19" s="9">
        <v>0</v>
      </c>
      <c r="K19" s="9">
        <v>0</v>
      </c>
      <c r="L19" s="9">
        <v>0</v>
      </c>
      <c r="M19" s="9">
        <v>82.85921333333334</v>
      </c>
      <c r="N19" s="9">
        <v>0.7533333333333334</v>
      </c>
      <c r="O19" s="9">
        <v>0.5728000000000001</v>
      </c>
      <c r="P19" s="9">
        <v>0</v>
      </c>
      <c r="Q19" s="3">
        <f>B19/B21</f>
        <v>0.029379212700282813</v>
      </c>
    </row>
    <row r="20" spans="1:17" s="1" customFormat="1" ht="27" customHeight="1">
      <c r="A20" s="8" t="s">
        <v>33</v>
      </c>
      <c r="B20" s="9">
        <f t="shared" si="0"/>
        <v>178.03111333333337</v>
      </c>
      <c r="C20" s="9">
        <v>10.33</v>
      </c>
      <c r="D20" s="9">
        <v>51.86666666666667</v>
      </c>
      <c r="E20" s="9">
        <f t="shared" si="1"/>
        <v>52.08471333333337</v>
      </c>
      <c r="F20" s="14">
        <v>24.7066666666667</v>
      </c>
      <c r="G20" s="9">
        <v>0</v>
      </c>
      <c r="H20" s="9">
        <v>24.7066666666667</v>
      </c>
      <c r="I20" s="9">
        <v>0</v>
      </c>
      <c r="J20" s="9">
        <v>0</v>
      </c>
      <c r="K20" s="9">
        <v>0</v>
      </c>
      <c r="L20" s="9">
        <v>27.378046666666666</v>
      </c>
      <c r="M20" s="9">
        <v>26.9904</v>
      </c>
      <c r="N20" s="9">
        <v>36.12466666666667</v>
      </c>
      <c r="O20" s="9">
        <v>0</v>
      </c>
      <c r="P20" s="9">
        <v>0.6346666666666666</v>
      </c>
      <c r="Q20" s="3">
        <f>B20/B21</f>
        <v>0.03696681015601996</v>
      </c>
    </row>
    <row r="21" spans="1:16" s="1" customFormat="1" ht="18" customHeight="1">
      <c r="A21" s="10" t="s">
        <v>34</v>
      </c>
      <c r="B21" s="11">
        <f>SUM(B8:B20)</f>
        <v>4815.971748223492</v>
      </c>
      <c r="C21" s="11">
        <v>260.3498333333334</v>
      </c>
      <c r="D21" s="11">
        <v>667.8461000000001</v>
      </c>
      <c r="E21" s="11">
        <f>SUM(E8:E20)</f>
        <v>1103.5518282234923</v>
      </c>
      <c r="F21" s="11">
        <v>687.737514890159</v>
      </c>
      <c r="G21" s="11">
        <v>54.3971</v>
      </c>
      <c r="H21" s="11">
        <v>742.1346148901591</v>
      </c>
      <c r="I21" s="11">
        <v>128.4003</v>
      </c>
      <c r="J21" s="11">
        <v>0</v>
      </c>
      <c r="K21" s="11">
        <v>128.40030000000002</v>
      </c>
      <c r="L21" s="11">
        <v>233.01691333333335</v>
      </c>
      <c r="M21" s="11">
        <v>701.8192266666667</v>
      </c>
      <c r="N21" s="11">
        <v>1895.9005933333328</v>
      </c>
      <c r="O21" s="11">
        <v>142.04376666666667</v>
      </c>
      <c r="P21" s="11">
        <v>44.458600000000004</v>
      </c>
    </row>
    <row r="22" ht="18" customHeight="1"/>
  </sheetData>
  <sheetProtection/>
  <mergeCells count="15">
    <mergeCell ref="A2:P2"/>
    <mergeCell ref="O3:P3"/>
    <mergeCell ref="E4:L4"/>
    <mergeCell ref="F5:H5"/>
    <mergeCell ref="I5:K5"/>
    <mergeCell ref="A4:A6"/>
    <mergeCell ref="B4:B6"/>
    <mergeCell ref="C4:C6"/>
    <mergeCell ref="D4:D6"/>
    <mergeCell ref="E5:E6"/>
    <mergeCell ref="L5:L6"/>
    <mergeCell ref="M4:M6"/>
    <mergeCell ref="N4:N6"/>
    <mergeCell ref="O4:O6"/>
    <mergeCell ref="P4:P6"/>
  </mergeCells>
  <printOptions horizontalCentered="1"/>
  <pageMargins left="0.4722222222222222" right="0.3541666666666667" top="0.3541666666666667" bottom="0.4326388888888889" header="0.2361111111111111" footer="0.39305555555555555"/>
  <pageSetup fitToHeight="1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jinghong huang</dc:creator>
  <cp:keywords/>
  <dc:description/>
  <cp:lastModifiedBy>user</cp:lastModifiedBy>
  <cp:lastPrinted>2020-01-03T07:19:09Z</cp:lastPrinted>
  <dcterms:created xsi:type="dcterms:W3CDTF">2019-12-12T08:03:55Z</dcterms:created>
  <dcterms:modified xsi:type="dcterms:W3CDTF">2022-04-06T09:05:39Z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F2091B25A2F042E5B3E907C9C0F39E64</vt:lpwstr>
  </property>
  <property fmtid="{D5CDD505-2E9C-101B-9397-08002B2CF9AE}" pid="4" name="퀀_generated_2.-2147483648">
    <vt:i4>2052</vt:i4>
  </property>
</Properties>
</file>