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640" firstSheet="1" activeTab="1"/>
  </bookViews>
  <sheets>
    <sheet name="杭州市2021年度国有建设用地供应计划表（公顷）" sheetId="1" r:id="rId1"/>
    <sheet name="杭州市2021年度住房供应计划表（公顷）" sheetId="2" r:id="rId2"/>
    <sheet name="杭州市2021年度保障性安居工程用地供应宗地表 " sheetId="3" r:id="rId3"/>
    <sheet name="Sheet3" sheetId="4" r:id="rId4"/>
  </sheets>
  <externalReferences>
    <externalReference r:id="rId7"/>
  </externalReferences>
  <definedNames>
    <definedName name="_xlnm.Print_Area" localSheetId="2">'杭州市2021年度保障性安居工程用地供应宗地表 '!$A$1:$M$102</definedName>
    <definedName name="_xlnm.Print_Titles" localSheetId="2">'杭州市2021年度保障性安居工程用地供应宗地表 '!$1:$6</definedName>
    <definedName name="_xlnm.Print_Titles" localSheetId="0">'杭州市2021年度国有建设用地供应计划表（公顷）'!$1:$7</definedName>
    <definedName name="_xlnm.Print_Area" localSheetId="1">'杭州市2021年度住房供应计划表（公顷）'!$A$1:$K$21</definedName>
    <definedName name="_xlnm.Print_Titles" localSheetId="1">'杭州市2021年度住房供应计划表（公顷）'!$1:$6</definedName>
  </definedNames>
  <calcPr fullCalcOnLoad="1"/>
</workbook>
</file>

<file path=xl/sharedStrings.xml><?xml version="1.0" encoding="utf-8"?>
<sst xmlns="http://schemas.openxmlformats.org/spreadsheetml/2006/main" count="468" uniqueCount="204">
  <si>
    <t>附表1：</t>
  </si>
  <si>
    <t xml:space="preserve">      杭州市2021年度国有建设用地供应计划表</t>
  </si>
  <si>
    <t>单位：公顷</t>
  </si>
  <si>
    <t>县（市、区）</t>
  </si>
  <si>
    <t>合计</t>
  </si>
  <si>
    <t>商服用地</t>
  </si>
  <si>
    <t>工矿仓储用地</t>
  </si>
  <si>
    <t>住宅用地</t>
  </si>
  <si>
    <t>公共管理与服务用地</t>
  </si>
  <si>
    <t>交通运输用地</t>
  </si>
  <si>
    <t>水域及水利设施用地</t>
  </si>
  <si>
    <t>特殊用地</t>
  </si>
  <si>
    <t>保障性安居工程用地</t>
  </si>
  <si>
    <t>商品住房用地</t>
  </si>
  <si>
    <t>保障房用地</t>
  </si>
  <si>
    <t>各类棚户区改造用地</t>
  </si>
  <si>
    <t>公共租赁房</t>
  </si>
  <si>
    <t>限价商品房</t>
  </si>
  <si>
    <t>廉租房</t>
  </si>
  <si>
    <t>经济适用房</t>
  </si>
  <si>
    <t>小计</t>
  </si>
  <si>
    <t>中小套商品住房</t>
  </si>
  <si>
    <t>划拨</t>
  </si>
  <si>
    <t>出让</t>
  </si>
  <si>
    <t>上城区</t>
  </si>
  <si>
    <t>下城区</t>
  </si>
  <si>
    <t>西湖区</t>
  </si>
  <si>
    <t>江干区</t>
  </si>
  <si>
    <t>拱墅区</t>
  </si>
  <si>
    <t>滨江区</t>
  </si>
  <si>
    <t>萧山区</t>
  </si>
  <si>
    <t>余杭区</t>
  </si>
  <si>
    <t>富阳区</t>
  </si>
  <si>
    <t>临安区</t>
  </si>
  <si>
    <t>钱塘新区</t>
  </si>
  <si>
    <t>桐庐县</t>
  </si>
  <si>
    <t>淳安县</t>
  </si>
  <si>
    <t>建德市</t>
  </si>
  <si>
    <t>附表2：</t>
  </si>
  <si>
    <t>杭州市2021年度住房用地供应计划表</t>
  </si>
  <si>
    <r>
      <t>附表</t>
    </r>
    <r>
      <rPr>
        <sz val="11"/>
        <rFont val="Times New Roman"/>
        <family val="1"/>
      </rPr>
      <t>3</t>
    </r>
    <r>
      <rPr>
        <sz val="11"/>
        <rFont val="仿宋_GB2312"/>
        <family val="3"/>
      </rPr>
      <t>：</t>
    </r>
  </si>
  <si>
    <t>杭州市2021年度保障性安居工程用地供应宗地表</t>
  </si>
  <si>
    <t>目标任务（套数）</t>
  </si>
  <si>
    <t>所需用地面积</t>
  </si>
  <si>
    <t>宗地序号</t>
  </si>
  <si>
    <t>宗地名称</t>
  </si>
  <si>
    <t>宗地位置</t>
  </si>
  <si>
    <t>宗地面积</t>
  </si>
  <si>
    <t>住房类型</t>
  </si>
  <si>
    <t>供地方式</t>
  </si>
  <si>
    <t>备注</t>
  </si>
  <si>
    <t>2020年办理供地手续用地面积</t>
  </si>
  <si>
    <t>历年已供
用地面积</t>
  </si>
  <si>
    <t>其他落实
用地面积</t>
  </si>
  <si>
    <t>其中：2020年新增建设用地</t>
  </si>
  <si>
    <t>望江单元SC0404-R21/R22-05地块农转非居民拆迁安置房（含城市居民）项目</t>
  </si>
  <si>
    <t>杭州市上城区望江单元秋涛路与海塘路交叉口</t>
  </si>
  <si>
    <t>安置房</t>
  </si>
  <si>
    <t>/</t>
  </si>
  <si>
    <t>石桥单元XC0802-R21-08地块</t>
  </si>
  <si>
    <t>东至石桥河沿河绿化带，南至XC0802-R22-13地块及将军河沿河绿化带，西至新苑路，北至俞章路</t>
  </si>
  <si>
    <t>棚户区改造住房</t>
  </si>
  <si>
    <t>石桥单元XC0802-R21-06地块</t>
  </si>
  <si>
    <t>东至新苑路，南至规划 XC0802-12 地块，西至杭宁客运专线绿化隔离带，北至规划沿河绿化带</t>
  </si>
  <si>
    <t>灯塔单元XC0701-R21-08地块</t>
  </si>
  <si>
    <t>东至石桥路绿化带，南至永祥街，西至竹清路，北至永华街</t>
  </si>
  <si>
    <t>石桥单元XC0802-R21-47地块</t>
  </si>
  <si>
    <t>东至新苑路，南至规划沿河绿化带，西至杭宁客运专线绿化隔离带，北至XC0802-G1-56地块</t>
  </si>
  <si>
    <t>灯塔单元XC0701-R21-06地块</t>
  </si>
  <si>
    <t>东至竹清路，南至永祥街，西至，北至永华街</t>
  </si>
  <si>
    <t>华丰单元XC1003-R21-02地块</t>
  </si>
  <si>
    <t>东至水车路、南至永宁路、西至华西路、北至华丰路</t>
  </si>
  <si>
    <t>华丰单元XC1003-R21-01地块</t>
  </si>
  <si>
    <t>北至华丰路；南至永宁路；西至油车港；东至华西路</t>
  </si>
  <si>
    <t>灯塔单元XC0705-R21-05地块</t>
  </si>
  <si>
    <t>东：规划电竞公园；南：石祥路；西：安桥港；北：规划电竞公园</t>
  </si>
  <si>
    <t>灯塔单元XC0704-R21/R22-11地块</t>
  </si>
  <si>
    <t>东至汽轮纵路，南至新华内横路，西至回龙港沿河绿地，北至规划XC0704-B1-B2-10 地块</t>
  </si>
  <si>
    <t>灯塔单元XC0704-R21-19地块</t>
  </si>
  <si>
    <t>东至石桥路沿线防护绿化带，南至 XC0704-R21-20 地块，西至汽轮纵路，北至 XC0704-B1/B2-19-1 地块</t>
  </si>
  <si>
    <t>石桥单元XC0804-R21-21地块</t>
  </si>
  <si>
    <t>东至XC0804-R21/S2-26 地块（现状景洲公寓），南至俞章路，西至XC0804-G1/S2-61 地块和 XC0804-G2-76 地块，北至兴业街</t>
  </si>
  <si>
    <t>三塘单元XC0506-R21-26地块拆迁安置房</t>
  </si>
  <si>
    <t>北至兴新北路，南至规划幼儿园，西至XC0506-B1/B2-23地块，东至珠埠漾西路</t>
  </si>
  <si>
    <t>杭州重机宿舍区块拆迁安置房项目</t>
  </si>
  <si>
    <t>东起东新河，南起规划河道，西至东新路、原杭州市胜蓝小学用地，北至沈家路</t>
  </si>
  <si>
    <t>拱宸桥单元FG08-R21-38A嘉兴东路安置房</t>
  </si>
  <si>
    <t>北至嘉兴东路，西至宸麟路,东南至宸铭府</t>
  </si>
  <si>
    <t>大关单元GS0503-39地块安置房</t>
  </si>
  <si>
    <t>位于大关单元长乐区块，红建河以东，规划香积寺路以南，规划支路四以西，规划支路九以北</t>
  </si>
  <si>
    <t>沈家桥安置房</t>
  </si>
  <si>
    <t>杭钢单元，东至规划康钢路，南至规划码头路，西至规划康贤路，北至规划平安桥路</t>
  </si>
  <si>
    <t>笕桥生态公园单元JG0701-R21-03安置房</t>
  </si>
  <si>
    <t>东至浜河路，南至六号港，西至规划河道，北至规划笕石路</t>
  </si>
  <si>
    <t>四堡七堡单元JG1402-21（1）地块公共租赁房工程</t>
  </si>
  <si>
    <t>五堡社区</t>
  </si>
  <si>
    <t>公共租赁住房</t>
  </si>
  <si>
    <t>建工新村、日晖新村区块危旧房改造（一期）</t>
  </si>
  <si>
    <t>西溪街道下马塍社区</t>
  </si>
  <si>
    <t>新街街道江南村城中村改造安置房A36地块</t>
  </si>
  <si>
    <t>新街江南村建设四路与合欢路交叉口</t>
  </si>
  <si>
    <t>新和新润安置房</t>
  </si>
  <si>
    <t>东复线以西拟建芙蓉路以南</t>
  </si>
  <si>
    <t>东复线以西龙柏路以南</t>
  </si>
  <si>
    <t>益农安置房二期地块1</t>
  </si>
  <si>
    <t xml:space="preserve"> 东至学工路，南至赵久路，西至抢险湾路，北至商业用地</t>
  </si>
  <si>
    <t>益农安置房二期地块2</t>
  </si>
  <si>
    <t>东至学工路，南至民围路，西至抢险湾路，北至赵久路</t>
  </si>
  <si>
    <t>益农安置房二期地块3</t>
  </si>
  <si>
    <t>东至学工路，南至群开线，西至邻里中心，北至民围路</t>
  </si>
  <si>
    <t>益农安置房二期地块4</t>
  </si>
  <si>
    <t>东至信益线，南至群开线，西至学工路，北至民围路</t>
  </si>
  <si>
    <t>闻堰街道闻兴村（裴家里）安置房</t>
  </si>
  <si>
    <t>闻堰街道闻兴村</t>
  </si>
  <si>
    <t>闻堰街道山河村安置房</t>
  </si>
  <si>
    <t>闻堰街道山河村</t>
  </si>
  <si>
    <t>闻堰街道黄山村安置房</t>
  </si>
  <si>
    <t>闻堰街道黄山村</t>
  </si>
  <si>
    <t>闻堰街道长安村安置房（南区块）</t>
  </si>
  <si>
    <t>闻堰街道长安村</t>
  </si>
  <si>
    <t>城厢街道东湘安置房二期（北区块）</t>
  </si>
  <si>
    <t>城厢街道东湘社区</t>
  </si>
  <si>
    <t>新街街道长山头村城中村改造安置房一期</t>
  </si>
  <si>
    <t>新街长山头社区</t>
  </si>
  <si>
    <t>新塘街道井头王社区城中村改造安置房项目</t>
  </si>
  <si>
    <t>新塘街道井头王社区</t>
  </si>
  <si>
    <t>地铁停车场征迁安置房建设项目</t>
  </si>
  <si>
    <t>靖江街道花神庙社区</t>
  </si>
  <si>
    <t>金家浜琴山下安置房2期</t>
  </si>
  <si>
    <t>新塘街道金家浜社区</t>
  </si>
  <si>
    <t>新街街道长山头村城中村改造安置房二期1号地块</t>
  </si>
  <si>
    <t>蜀山街道鲁公桥社区城中村改造安置房项目</t>
  </si>
  <si>
    <t>蜀山街道鲁公桥社区</t>
  </si>
  <si>
    <t>蜀山街道祝家桥社区城中村改造安置房项目</t>
  </si>
  <si>
    <t>蜀山街道祝家桥社区</t>
  </si>
  <si>
    <t>蜀山街道A-56安桥地块公租房项目</t>
  </si>
  <si>
    <t>蜀山街道安桥村</t>
  </si>
  <si>
    <t>宁围街道新安村改善人居环境项目</t>
  </si>
  <si>
    <t>宁围街道利华路与新宁路交叉口</t>
  </si>
  <si>
    <t>城厢街道集中安置房（一期）</t>
  </si>
  <si>
    <t>城厢街道新桥头社区</t>
  </si>
  <si>
    <t>北干街道集中安置房项目（一期）</t>
  </si>
  <si>
    <t>北干街道荣联社区</t>
  </si>
  <si>
    <t>北干街道集中安置房项目（二期）</t>
  </si>
  <si>
    <t>党湾未来交通小镇安置房项目</t>
  </si>
  <si>
    <t>党湾镇幸福村</t>
  </si>
  <si>
    <t>时代大道东侧地块</t>
  </si>
  <si>
    <t>义桥镇</t>
  </si>
  <si>
    <t>浦阳江治理工程义桥村安置用房</t>
  </si>
  <si>
    <t>义桥镇义桥村</t>
  </si>
  <si>
    <t>公租房</t>
  </si>
  <si>
    <t>南阳街道南丰村</t>
  </si>
  <si>
    <t>坎山安置房</t>
  </si>
  <si>
    <t>瓜沥镇勇建村</t>
  </si>
  <si>
    <t>乔司街道永西村安置房项目</t>
  </si>
  <si>
    <t>项目位于乔司街道，北侧为文正街，东侧为东仁街，南侧为规划道路，西侧为规划用地。</t>
  </si>
  <si>
    <t>闲林街道联荣村安置房西区块</t>
  </si>
  <si>
    <t>闲林街道，项目北至闲林东路，东至规划六号路，南至泰闲路，西至现状水泥厂</t>
  </si>
  <si>
    <t>闲林街道联荣村安置房东区块</t>
  </si>
  <si>
    <t>闲林街道，项目北至泰闲路，东侧、南侧至现状农居点，西至规划监狱配套道路</t>
  </si>
  <si>
    <t>星桥社区城中村改造安置房项目二期</t>
  </si>
  <si>
    <t>星桥社区城中村改造安置房项目北侧，星源路西侧，飞桥港东侧，规划星雨路南侧</t>
  </si>
  <si>
    <t>崇贤街道崇贤村安置房</t>
  </si>
  <si>
    <t>崇锦路西侧，前村街北侧，前村配套道路东侧，北临绕城高速</t>
  </si>
  <si>
    <t>瓶窑镇崇化安置房二期</t>
  </si>
  <si>
    <t>东至施家路，南至前程路，北至沿山路，西至溪东路</t>
  </si>
  <si>
    <t>仓前街道湖杭铁路（含杭州西站）农民多高层公寓项目</t>
  </si>
  <si>
    <t>仓前街道永乐村，余杭塘路以北，S207省道以南，城东路以东，科技大道以西</t>
  </si>
  <si>
    <t>余杭区五常街道西溪豪园安置项目</t>
  </si>
  <si>
    <t>规划绿汀路以北，规划道路以南，西溪曼哈顿以东，兆和桥港以西</t>
  </si>
  <si>
    <t>崇贤街道向阳区块安置房</t>
  </si>
  <si>
    <t>崇康路以东，规划道路以北，向阳-2安置房以西</t>
  </si>
  <si>
    <t>杭州西站枢纽I-R21-10地块安置房</t>
  </si>
  <si>
    <t>仓前街道永乐村、灵源村</t>
  </si>
  <si>
    <t>杭州西站枢纽I-R21-15地块安置房</t>
  </si>
  <si>
    <t>仓前街道永乐村</t>
  </si>
  <si>
    <t>杭州西站枢纽J-R21-12地块安置房</t>
  </si>
  <si>
    <t>仓前街道灵源村</t>
  </si>
  <si>
    <t>银湖安置房建设项目 （8#地块）</t>
  </si>
  <si>
    <t>银湖街道观前村</t>
  </si>
  <si>
    <t>银湖安置房建设项目                           （9#地块）</t>
  </si>
  <si>
    <t>银湖街道受降村</t>
  </si>
  <si>
    <t>银湖安置房建设项目                           （10#地块）</t>
  </si>
  <si>
    <t>场口“微镇”项目—叶盛村安置房（A 区块）、（B 区块）项目</t>
  </si>
  <si>
    <t>场口镇叶盛村</t>
  </si>
  <si>
    <t>临金高速於潜安置点建设项目</t>
  </si>
  <si>
    <t>於潜镇</t>
  </si>
  <si>
    <t>大明山游客服务中心安置小区项目</t>
  </si>
  <si>
    <t>清凉峰镇</t>
  </si>
  <si>
    <t>青航人才公寓西侧安置房项目</t>
  </si>
  <si>
    <t>科技城核心区</t>
  </si>
  <si>
    <t>杨村桥村安置房工程（一期）</t>
  </si>
  <si>
    <t>杨村桥镇杨村桥村</t>
  </si>
  <si>
    <t>绿色产业园安置房工程</t>
  </si>
  <si>
    <t>更楼街道</t>
  </si>
  <si>
    <t>更楼新城安置房工程</t>
  </si>
  <si>
    <t>乾潭镇胥溪和苑一期工程</t>
  </si>
  <si>
    <t>乾潭镇</t>
  </si>
  <si>
    <t>农居点2期</t>
  </si>
  <si>
    <t>姜家镇姜家村</t>
  </si>
  <si>
    <t>玛璜新村安置点</t>
  </si>
  <si>
    <t>界首周源村</t>
  </si>
  <si>
    <t>严家安置点</t>
  </si>
  <si>
    <t>界首乡严家村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</si>
</sst>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00_);[Red]\(0.0000\)"/>
    <numFmt numFmtId="178" formatCode="0.00_);[Red]\(0.00\)"/>
    <numFmt numFmtId="179" formatCode="0.00_ "/>
    <numFmt numFmtId="180" formatCode="#0.00"/>
    <numFmt numFmtId="181" formatCode="0.000%"/>
    <numFmt numFmtId="182" formatCode="0.0%"/>
    <numFmt numFmtId="183" formatCode="0.0000_ "/>
  </numFmts>
  <fonts count="69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1"/>
      <name val="仿宋_GB2312"/>
      <family val="3"/>
    </font>
    <font>
      <b/>
      <sz val="22"/>
      <name val="宋体"/>
      <family val="0"/>
    </font>
    <font>
      <u val="single"/>
      <sz val="24"/>
      <name val="宋体"/>
      <family val="0"/>
    </font>
    <font>
      <sz val="24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b/>
      <sz val="11"/>
      <name val="黑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0.5"/>
      <name val="宋体"/>
      <family val="0"/>
    </font>
    <font>
      <sz val="10"/>
      <color indexed="8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sz val="10.5"/>
      <color indexed="8"/>
      <name val="宋体"/>
      <family val="0"/>
    </font>
    <font>
      <sz val="12"/>
      <name val="仿宋_GB2312"/>
      <family val="3"/>
    </font>
    <font>
      <sz val="10"/>
      <name val="Arial"/>
      <family val="2"/>
    </font>
    <font>
      <b/>
      <sz val="10"/>
      <color indexed="8"/>
      <name val="SimSun"/>
      <family val="0"/>
    </font>
    <font>
      <sz val="10.5"/>
      <color indexed="8"/>
      <name val="SimSun-ExtB"/>
      <family val="3"/>
    </font>
    <font>
      <sz val="9"/>
      <name val="SimSun"/>
      <family val="0"/>
    </font>
    <font>
      <b/>
      <sz val="10.5"/>
      <name val="SimSun-ExtB"/>
      <family val="3"/>
    </font>
    <font>
      <b/>
      <sz val="10.5"/>
      <color indexed="8"/>
      <name val="SimSun-ExtB"/>
      <family val="3"/>
    </font>
    <font>
      <sz val="8"/>
      <name val="宋体"/>
      <family val="0"/>
    </font>
    <font>
      <b/>
      <sz val="10"/>
      <name val="SimSun"/>
      <family val="0"/>
    </font>
    <font>
      <sz val="6"/>
      <name val="宋体"/>
      <family val="0"/>
    </font>
    <font>
      <sz val="11"/>
      <color indexed="17"/>
      <name val="等线"/>
      <family val="0"/>
    </font>
    <font>
      <sz val="11"/>
      <color indexed="62"/>
      <name val="等线"/>
      <family val="0"/>
    </font>
    <font>
      <b/>
      <sz val="11"/>
      <color indexed="54"/>
      <name val="等线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sz val="11"/>
      <color indexed="16"/>
      <name val="等线"/>
      <family val="0"/>
    </font>
    <font>
      <sz val="11"/>
      <color indexed="53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b/>
      <sz val="11"/>
      <color indexed="8"/>
      <name val="等线"/>
      <family val="0"/>
    </font>
    <font>
      <sz val="11"/>
      <color indexed="60"/>
      <name val="等线"/>
      <family val="0"/>
    </font>
    <font>
      <sz val="12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  <font>
      <b/>
      <sz val="10"/>
      <color rgb="FF000000"/>
      <name val="宋体"/>
      <family val="0"/>
    </font>
    <font>
      <sz val="9"/>
      <color theme="1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8" fillId="2" borderId="0" applyNumberFormat="0" applyBorder="0" applyAlignment="0" applyProtection="0"/>
    <xf numFmtId="0" fontId="4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4" borderId="0" applyNumberFormat="0" applyBorder="0" applyAlignment="0" applyProtection="0"/>
    <xf numFmtId="0" fontId="50" fillId="5" borderId="0" applyNumberFormat="0" applyBorder="0" applyAlignment="0" applyProtection="0"/>
    <xf numFmtId="43" fontId="0" fillId="0" borderId="0" applyFont="0" applyFill="0" applyBorder="0" applyAlignment="0" applyProtection="0"/>
    <xf numFmtId="0" fontId="48" fillId="6" borderId="0" applyNumberFormat="0" applyBorder="0" applyAlignment="0" applyProtection="0"/>
    <xf numFmtId="0" fontId="5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18" fillId="0" borderId="0">
      <alignment/>
      <protection/>
    </xf>
    <xf numFmtId="0" fontId="48" fillId="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48" fillId="9" borderId="0" applyNumberFormat="0" applyBorder="0" applyAlignment="0" applyProtection="0"/>
    <xf numFmtId="0" fontId="53" fillId="0" borderId="5" applyNumberFormat="0" applyFill="0" applyAlignment="0" applyProtection="0"/>
    <xf numFmtId="0" fontId="48" fillId="10" borderId="0" applyNumberFormat="0" applyBorder="0" applyAlignment="0" applyProtection="0"/>
    <xf numFmtId="0" fontId="59" fillId="11" borderId="6" applyNumberFormat="0" applyAlignment="0" applyProtection="0"/>
    <xf numFmtId="0" fontId="60" fillId="11" borderId="1" applyNumberFormat="0" applyAlignment="0" applyProtection="0"/>
    <xf numFmtId="0" fontId="61" fillId="12" borderId="7" applyNumberFormat="0" applyAlignment="0" applyProtection="0"/>
    <xf numFmtId="0" fontId="48" fillId="13" borderId="0" applyNumberFormat="0" applyBorder="0" applyAlignment="0" applyProtection="0"/>
    <xf numFmtId="0" fontId="62" fillId="14" borderId="0" applyNumberFormat="0" applyBorder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65" fillId="15" borderId="0" applyNumberFormat="0" applyBorder="0" applyAlignment="0" applyProtection="0"/>
    <xf numFmtId="0" fontId="66" fillId="16" borderId="0" applyNumberFormat="0" applyBorder="0" applyAlignment="0" applyProtection="0"/>
    <xf numFmtId="0" fontId="48" fillId="17" borderId="0" applyNumberFormat="0" applyBorder="0" applyAlignment="0" applyProtection="0"/>
    <xf numFmtId="0" fontId="62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62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18" fillId="0" borderId="0">
      <alignment/>
      <protection/>
    </xf>
    <xf numFmtId="0" fontId="62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8" fillId="0" borderId="0">
      <alignment vertical="center"/>
      <protection/>
    </xf>
    <xf numFmtId="0" fontId="48" fillId="0" borderId="0">
      <alignment/>
      <protection/>
    </xf>
    <xf numFmtId="0" fontId="46" fillId="0" borderId="0">
      <alignment/>
      <protection/>
    </xf>
  </cellStyleXfs>
  <cellXfs count="144">
    <xf numFmtId="0" fontId="0" fillId="0" borderId="0" xfId="0" applyAlignment="1">
      <alignment vertical="center"/>
    </xf>
    <xf numFmtId="0" fontId="2" fillId="0" borderId="0" xfId="66" applyFont="1">
      <alignment/>
      <protection/>
    </xf>
    <xf numFmtId="0" fontId="2" fillId="0" borderId="0" xfId="66" applyFont="1" applyAlignment="1">
      <alignment wrapText="1"/>
      <protection/>
    </xf>
    <xf numFmtId="0" fontId="0" fillId="33" borderId="0" xfId="66" applyFill="1">
      <alignment/>
      <protection/>
    </xf>
    <xf numFmtId="0" fontId="0" fillId="0" borderId="0" xfId="66" applyFill="1">
      <alignment/>
      <protection/>
    </xf>
    <xf numFmtId="0" fontId="0" fillId="0" borderId="0" xfId="66">
      <alignment/>
      <protection/>
    </xf>
    <xf numFmtId="176" fontId="0" fillId="0" borderId="0" xfId="66" applyNumberFormat="1">
      <alignment/>
      <protection/>
    </xf>
    <xf numFmtId="0" fontId="0" fillId="0" borderId="0" xfId="66" applyAlignment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0" fontId="0" fillId="0" borderId="0" xfId="28" applyFont="1" applyAlignment="1">
      <alignment horizontal="center" vertical="center"/>
      <protection/>
    </xf>
    <xf numFmtId="176" fontId="0" fillId="0" borderId="0" xfId="28" applyNumberFormat="1" applyFont="1" applyAlignment="1">
      <alignment horizontal="center" vertical="center"/>
      <protection/>
    </xf>
    <xf numFmtId="0" fontId="0" fillId="0" borderId="0" xfId="28" applyFont="1" applyAlignment="1">
      <alignment horizontal="center" vertical="center" wrapText="1"/>
      <protection/>
    </xf>
    <xf numFmtId="0" fontId="4" fillId="0" borderId="0" xfId="28" applyFont="1" applyAlignment="1">
      <alignment horizontal="center" vertical="center"/>
      <protection/>
    </xf>
    <xf numFmtId="0" fontId="5" fillId="0" borderId="0" xfId="28" applyFont="1" applyAlignment="1">
      <alignment horizontal="center" vertical="center"/>
      <protection/>
    </xf>
    <xf numFmtId="0" fontId="6" fillId="0" borderId="0" xfId="28" applyFont="1" applyAlignment="1">
      <alignment horizontal="center" vertical="center"/>
      <protection/>
    </xf>
    <xf numFmtId="176" fontId="6" fillId="0" borderId="0" xfId="28" applyNumberFormat="1" applyFont="1" applyAlignment="1">
      <alignment horizontal="center" vertical="center"/>
      <protection/>
    </xf>
    <xf numFmtId="0" fontId="6" fillId="0" borderId="0" xfId="28" applyFont="1" applyAlignment="1">
      <alignment horizontal="center" vertical="center" wrapText="1"/>
      <protection/>
    </xf>
    <xf numFmtId="0" fontId="6" fillId="0" borderId="10" xfId="28" applyFont="1" applyBorder="1" applyAlignment="1">
      <alignment horizontal="center" vertical="center"/>
      <protection/>
    </xf>
    <xf numFmtId="0" fontId="67" fillId="0" borderId="11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176" fontId="67" fillId="0" borderId="11" xfId="0" applyNumberFormat="1" applyFont="1" applyBorder="1" applyAlignment="1">
      <alignment horizontal="center" vertical="center" wrapText="1"/>
    </xf>
    <xf numFmtId="0" fontId="8" fillId="0" borderId="11" xfId="69" applyFont="1" applyBorder="1" applyAlignment="1">
      <alignment horizontal="center" vertical="center" wrapText="1"/>
      <protection/>
    </xf>
    <xf numFmtId="0" fontId="9" fillId="0" borderId="11" xfId="69" applyFont="1" applyBorder="1" applyAlignment="1">
      <alignment horizontal="center" vertical="center" wrapText="1"/>
      <protection/>
    </xf>
    <xf numFmtId="0" fontId="10" fillId="0" borderId="12" xfId="66" applyFont="1" applyFill="1" applyBorder="1" applyAlignment="1">
      <alignment horizontal="center" vertical="center" wrapText="1"/>
      <protection/>
    </xf>
    <xf numFmtId="177" fontId="10" fillId="0" borderId="12" xfId="66" applyNumberFormat="1" applyFont="1" applyFill="1" applyBorder="1" applyAlignment="1">
      <alignment horizontal="center" vertical="center" wrapText="1"/>
      <protection/>
    </xf>
    <xf numFmtId="176" fontId="10" fillId="0" borderId="11" xfId="66" applyNumberFormat="1" applyFont="1" applyFill="1" applyBorder="1" applyAlignment="1">
      <alignment horizontal="center" vertical="center" wrapText="1"/>
      <protection/>
    </xf>
    <xf numFmtId="177" fontId="10" fillId="0" borderId="11" xfId="66" applyNumberFormat="1" applyFont="1" applyFill="1" applyBorder="1" applyAlignment="1">
      <alignment horizontal="center" vertical="center" wrapText="1"/>
      <protection/>
    </xf>
    <xf numFmtId="0" fontId="10" fillId="0" borderId="13" xfId="66" applyFont="1" applyFill="1" applyBorder="1" applyAlignment="1">
      <alignment horizontal="center" vertical="center" wrapText="1"/>
      <protection/>
    </xf>
    <xf numFmtId="177" fontId="10" fillId="0" borderId="13" xfId="66" applyNumberFormat="1" applyFont="1" applyFill="1" applyBorder="1" applyAlignment="1">
      <alignment horizontal="center" vertical="center" wrapText="1"/>
      <protection/>
    </xf>
    <xf numFmtId="0" fontId="10" fillId="0" borderId="14" xfId="66" applyFont="1" applyFill="1" applyBorder="1" applyAlignment="1">
      <alignment horizontal="center" vertical="center" wrapText="1"/>
      <protection/>
    </xf>
    <xf numFmtId="177" fontId="10" fillId="0" borderId="14" xfId="66" applyNumberFormat="1" applyFont="1" applyFill="1" applyBorder="1" applyAlignment="1">
      <alignment horizontal="center" vertical="center" wrapText="1"/>
      <protection/>
    </xf>
    <xf numFmtId="0" fontId="10" fillId="0" borderId="11" xfId="65" applyFont="1" applyFill="1" applyBorder="1" applyAlignment="1">
      <alignment horizontal="center" vertical="center" wrapText="1"/>
      <protection/>
    </xf>
    <xf numFmtId="0" fontId="10" fillId="0" borderId="11" xfId="68" applyFont="1" applyFill="1" applyBorder="1" applyAlignment="1">
      <alignment horizontal="center" vertical="center" wrapText="1"/>
      <protection/>
    </xf>
    <xf numFmtId="0" fontId="68" fillId="0" borderId="11" xfId="65" applyFont="1" applyFill="1" applyBorder="1" applyAlignment="1">
      <alignment horizontal="center" vertical="center" wrapText="1"/>
      <protection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66" applyFont="1" applyBorder="1" applyAlignment="1">
      <alignment horizontal="center" vertical="center" wrapText="1"/>
      <protection/>
    </xf>
    <xf numFmtId="177" fontId="10" fillId="0" borderId="12" xfId="66" applyNumberFormat="1" applyFont="1" applyBorder="1" applyAlignment="1">
      <alignment horizontal="center" vertical="center" wrapText="1"/>
      <protection/>
    </xf>
    <xf numFmtId="0" fontId="10" fillId="0" borderId="14" xfId="66" applyFont="1" applyBorder="1" applyAlignment="1">
      <alignment horizontal="center" vertical="center" wrapText="1"/>
      <protection/>
    </xf>
    <xf numFmtId="177" fontId="10" fillId="0" borderId="14" xfId="66" applyNumberFormat="1" applyFont="1" applyBorder="1" applyAlignment="1">
      <alignment horizontal="center" vertical="center" wrapText="1"/>
      <protection/>
    </xf>
    <xf numFmtId="0" fontId="10" fillId="0" borderId="13" xfId="66" applyFont="1" applyBorder="1" applyAlignment="1">
      <alignment horizontal="center" vertical="center" wrapText="1"/>
      <protection/>
    </xf>
    <xf numFmtId="177" fontId="10" fillId="0" borderId="13" xfId="66" applyNumberFormat="1" applyFont="1" applyBorder="1" applyAlignment="1">
      <alignment horizontal="center" vertical="center" wrapText="1"/>
      <protection/>
    </xf>
    <xf numFmtId="0" fontId="12" fillId="0" borderId="11" xfId="28" applyFont="1" applyFill="1" applyBorder="1" applyAlignment="1">
      <alignment horizontal="center" vertical="center" wrapText="1"/>
      <protection/>
    </xf>
    <xf numFmtId="49" fontId="13" fillId="0" borderId="15" xfId="65" applyNumberFormat="1" applyFont="1" applyFill="1" applyBorder="1" applyAlignment="1">
      <alignment horizontal="center" vertical="center" wrapText="1" shrinkToFit="1"/>
      <protection/>
    </xf>
    <xf numFmtId="49" fontId="13" fillId="0" borderId="16" xfId="65" applyNumberFormat="1" applyFont="1" applyFill="1" applyBorder="1" applyAlignment="1">
      <alignment horizontal="center" vertical="center" wrapText="1" shrinkToFit="1"/>
      <protection/>
    </xf>
    <xf numFmtId="49" fontId="13" fillId="0" borderId="17" xfId="65" applyNumberFormat="1" applyFont="1" applyFill="1" applyBorder="1" applyAlignment="1">
      <alignment horizontal="center" vertical="center" wrapText="1" shrinkToFit="1"/>
      <protection/>
    </xf>
    <xf numFmtId="49" fontId="13" fillId="0" borderId="18" xfId="65" applyNumberFormat="1" applyFont="1" applyFill="1" applyBorder="1" applyAlignment="1">
      <alignment horizontal="center" vertical="center" wrapText="1" shrinkToFit="1"/>
      <protection/>
    </xf>
    <xf numFmtId="0" fontId="1" fillId="0" borderId="10" xfId="61" applyFont="1" applyBorder="1" applyAlignment="1">
      <alignment horizontal="left" vertical="center"/>
      <protection/>
    </xf>
    <xf numFmtId="0" fontId="14" fillId="0" borderId="11" xfId="69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177" fontId="10" fillId="0" borderId="11" xfId="66" applyNumberFormat="1" applyFont="1" applyBorder="1" applyAlignment="1">
      <alignment horizontal="center" vertical="center" wrapText="1"/>
      <protection/>
    </xf>
    <xf numFmtId="0" fontId="12" fillId="0" borderId="11" xfId="28" applyFont="1" applyFill="1" applyBorder="1" applyAlignment="1">
      <alignment wrapText="1"/>
      <protection/>
    </xf>
    <xf numFmtId="0" fontId="12" fillId="0" borderId="11" xfId="28" applyFont="1" applyFill="1" applyBorder="1" applyAlignment="1">
      <alignment horizontal="center" vertical="center"/>
      <protection/>
    </xf>
    <xf numFmtId="0" fontId="12" fillId="0" borderId="11" xfId="28" applyFont="1" applyFill="1" applyBorder="1" applyAlignment="1">
      <alignment/>
      <protection/>
    </xf>
    <xf numFmtId="0" fontId="10" fillId="0" borderId="11" xfId="28" applyFont="1" applyFill="1" applyBorder="1" applyAlignment="1">
      <alignment horizontal="center" vertical="center" wrapText="1"/>
      <protection/>
    </xf>
    <xf numFmtId="0" fontId="10" fillId="0" borderId="11" xfId="28" applyFont="1" applyBorder="1" applyAlignment="1">
      <alignment horizontal="center" vertical="center" wrapText="1"/>
      <protection/>
    </xf>
    <xf numFmtId="0" fontId="10" fillId="33" borderId="11" xfId="66" applyFont="1" applyFill="1" applyBorder="1" applyAlignment="1">
      <alignment horizontal="center" vertical="center" wrapText="1"/>
      <protection/>
    </xf>
    <xf numFmtId="0" fontId="13" fillId="0" borderId="11" xfId="0" applyFont="1" applyFill="1" applyBorder="1" applyAlignment="1">
      <alignment horizontal="center" vertical="center" wrapText="1"/>
    </xf>
    <xf numFmtId="0" fontId="15" fillId="0" borderId="11" xfId="28" applyFont="1" applyFill="1" applyBorder="1" applyAlignment="1">
      <alignment wrapText="1"/>
      <protection/>
    </xf>
    <xf numFmtId="177" fontId="15" fillId="0" borderId="11" xfId="28" applyNumberFormat="1" applyFont="1" applyFill="1" applyBorder="1" applyAlignment="1">
      <alignment horizontal="center" vertical="center" wrapText="1"/>
      <protection/>
    </xf>
    <xf numFmtId="178" fontId="15" fillId="0" borderId="11" xfId="28" applyNumberFormat="1" applyFont="1" applyFill="1" applyBorder="1" applyAlignment="1">
      <alignment horizontal="center" vertical="center" wrapText="1"/>
      <protection/>
    </xf>
    <xf numFmtId="0" fontId="15" fillId="0" borderId="11" xfId="28" applyFont="1" applyFill="1" applyBorder="1" applyAlignment="1">
      <alignment horizontal="center" vertical="center" wrapText="1"/>
      <protection/>
    </xf>
    <xf numFmtId="0" fontId="15" fillId="0" borderId="11" xfId="28" applyFont="1" applyFill="1" applyBorder="1" applyAlignment="1">
      <alignment horizontal="center" vertical="center"/>
      <protection/>
    </xf>
    <xf numFmtId="49" fontId="13" fillId="34" borderId="15" xfId="65" applyNumberFormat="1" applyFont="1" applyFill="1" applyBorder="1" applyAlignment="1">
      <alignment horizontal="center" vertical="center" wrapText="1" shrinkToFit="1"/>
      <protection/>
    </xf>
    <xf numFmtId="49" fontId="13" fillId="34" borderId="17" xfId="65" applyNumberFormat="1" applyFont="1" applyFill="1" applyBorder="1" applyAlignment="1">
      <alignment horizontal="center" vertical="center" wrapText="1" shrinkToFit="1"/>
      <protection/>
    </xf>
    <xf numFmtId="0" fontId="15" fillId="0" borderId="11" xfId="0" applyFont="1" applyFill="1" applyBorder="1" applyAlignment="1">
      <alignment horizontal="center" vertical="center" wrapText="1"/>
    </xf>
    <xf numFmtId="49" fontId="13" fillId="0" borderId="19" xfId="65" applyNumberFormat="1" applyFont="1" applyFill="1" applyBorder="1" applyAlignment="1">
      <alignment horizontal="center" vertical="center" wrapText="1" shrinkToFit="1"/>
      <protection/>
    </xf>
    <xf numFmtId="0" fontId="15" fillId="0" borderId="11" xfId="65" applyFont="1" applyFill="1" applyBorder="1" applyAlignment="1">
      <alignment horizontal="center" vertical="center" wrapText="1"/>
      <protection/>
    </xf>
    <xf numFmtId="176" fontId="10" fillId="0" borderId="11" xfId="66" applyNumberFormat="1" applyFont="1" applyBorder="1" applyAlignment="1">
      <alignment horizontal="center" vertical="center" wrapText="1"/>
      <protection/>
    </xf>
    <xf numFmtId="177" fontId="12" fillId="0" borderId="11" xfId="28" applyNumberFormat="1" applyFont="1" applyFill="1" applyBorder="1" applyAlignment="1">
      <alignment horizontal="center" vertical="center" wrapText="1"/>
      <protection/>
    </xf>
    <xf numFmtId="0" fontId="14" fillId="0" borderId="20" xfId="66" applyFont="1" applyBorder="1" applyAlignment="1">
      <alignment horizontal="left" vertical="center" wrapText="1"/>
      <protection/>
    </xf>
    <xf numFmtId="0" fontId="14" fillId="0" borderId="21" xfId="66" applyFont="1" applyBorder="1" applyAlignment="1">
      <alignment horizontal="left" vertical="center" wrapText="1"/>
      <protection/>
    </xf>
    <xf numFmtId="0" fontId="1" fillId="0" borderId="0" xfId="28" applyFont="1" applyAlignment="1">
      <alignment horizontal="center" vertical="center"/>
      <protection/>
    </xf>
    <xf numFmtId="0" fontId="1" fillId="0" borderId="0" xfId="28" applyFont="1" applyAlignment="1">
      <alignment horizontal="left" vertical="center"/>
      <protection/>
    </xf>
    <xf numFmtId="0" fontId="1" fillId="0" borderId="0" xfId="28" applyFont="1" applyAlignment="1">
      <alignment vertical="center"/>
      <protection/>
    </xf>
    <xf numFmtId="0" fontId="15" fillId="34" borderId="11" xfId="0" applyFont="1" applyFill="1" applyBorder="1" applyAlignment="1">
      <alignment horizontal="center" vertical="center" wrapText="1"/>
    </xf>
    <xf numFmtId="49" fontId="13" fillId="34" borderId="19" xfId="65" applyNumberFormat="1" applyFont="1" applyFill="1" applyBorder="1" applyAlignment="1">
      <alignment horizontal="center" vertical="center" wrapText="1" shrinkToFit="1"/>
      <protection/>
    </xf>
    <xf numFmtId="0" fontId="15" fillId="34" borderId="11" xfId="65" applyFont="1" applyFill="1" applyBorder="1" applyAlignment="1">
      <alignment horizontal="center" vertical="center" wrapText="1"/>
      <protection/>
    </xf>
    <xf numFmtId="0" fontId="10" fillId="34" borderId="11" xfId="65" applyFont="1" applyFill="1" applyBorder="1" applyAlignment="1">
      <alignment horizontal="center" vertical="center" wrapText="1"/>
      <protection/>
    </xf>
    <xf numFmtId="0" fontId="7" fillId="0" borderId="12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4" fillId="0" borderId="22" xfId="66" applyFont="1" applyBorder="1" applyAlignment="1">
      <alignment horizontal="left" vertical="center" wrapText="1"/>
      <protection/>
    </xf>
    <xf numFmtId="0" fontId="2" fillId="0" borderId="0" xfId="0" applyFont="1" applyAlignment="1">
      <alignment vertical="center"/>
    </xf>
    <xf numFmtId="0" fontId="17" fillId="0" borderId="0" xfId="0" applyFont="1" applyAlignment="1">
      <alignment horizontal="left" vertical="center"/>
    </xf>
    <xf numFmtId="0" fontId="18" fillId="0" borderId="0" xfId="61">
      <alignment/>
      <protection/>
    </xf>
    <xf numFmtId="0" fontId="18" fillId="0" borderId="0" xfId="61" applyAlignment="1">
      <alignment horizontal="center"/>
      <protection/>
    </xf>
    <xf numFmtId="0" fontId="4" fillId="0" borderId="0" xfId="61" applyFont="1" applyAlignment="1">
      <alignment horizontal="center" vertical="center"/>
      <protection/>
    </xf>
    <xf numFmtId="0" fontId="7" fillId="0" borderId="12" xfId="65" applyFont="1" applyBorder="1" applyAlignment="1">
      <alignment horizontal="center" vertical="center" wrapText="1"/>
      <protection/>
    </xf>
    <xf numFmtId="0" fontId="7" fillId="0" borderId="11" xfId="65" applyFont="1" applyBorder="1" applyAlignment="1">
      <alignment horizontal="center" vertical="center" wrapText="1"/>
      <protection/>
    </xf>
    <xf numFmtId="0" fontId="7" fillId="0" borderId="14" xfId="65" applyFont="1" applyBorder="1" applyAlignment="1">
      <alignment horizontal="center" vertical="center" wrapText="1"/>
      <protection/>
    </xf>
    <xf numFmtId="0" fontId="7" fillId="0" borderId="13" xfId="65" applyFont="1" applyBorder="1" applyAlignment="1">
      <alignment horizontal="center" vertical="center" wrapText="1"/>
      <protection/>
    </xf>
    <xf numFmtId="0" fontId="19" fillId="0" borderId="11" xfId="65" applyFont="1" applyBorder="1" applyAlignment="1">
      <alignment horizontal="center" vertical="center" wrapText="1"/>
      <protection/>
    </xf>
    <xf numFmtId="0" fontId="20" fillId="0" borderId="11" xfId="65" applyFont="1" applyBorder="1" applyAlignment="1">
      <alignment horizontal="center" vertical="center" wrapText="1"/>
      <protection/>
    </xf>
    <xf numFmtId="179" fontId="20" fillId="0" borderId="11" xfId="65" applyNumberFormat="1" applyFont="1" applyBorder="1" applyAlignment="1">
      <alignment horizontal="center" vertical="center" wrapText="1"/>
      <protection/>
    </xf>
    <xf numFmtId="180" fontId="21" fillId="0" borderId="11" xfId="0" applyNumberFormat="1" applyFont="1" applyBorder="1" applyAlignment="1">
      <alignment horizontal="center" vertical="center" wrapText="1"/>
    </xf>
    <xf numFmtId="0" fontId="22" fillId="0" borderId="11" xfId="61" applyFont="1" applyBorder="1" applyAlignment="1">
      <alignment horizontal="center" vertical="center"/>
      <protection/>
    </xf>
    <xf numFmtId="179" fontId="23" fillId="0" borderId="11" xfId="65" applyNumberFormat="1" applyFont="1" applyBorder="1" applyAlignment="1">
      <alignment horizontal="center" vertical="center" wrapText="1"/>
      <protection/>
    </xf>
    <xf numFmtId="179" fontId="0" fillId="0" borderId="0" xfId="0" applyNumberFormat="1" applyAlignment="1">
      <alignment vertical="center"/>
    </xf>
    <xf numFmtId="0" fontId="0" fillId="0" borderId="0" xfId="0" applyAlignment="1">
      <alignment/>
    </xf>
    <xf numFmtId="0" fontId="1" fillId="0" borderId="10" xfId="61" applyFont="1" applyBorder="1" applyAlignment="1">
      <alignment vertical="center" wrapText="1"/>
      <protection/>
    </xf>
    <xf numFmtId="0" fontId="15" fillId="0" borderId="10" xfId="61" applyFont="1" applyBorder="1" applyAlignment="1">
      <alignment horizontal="center" vertical="center" wrapText="1"/>
      <protection/>
    </xf>
    <xf numFmtId="0" fontId="19" fillId="35" borderId="11" xfId="65" applyFont="1" applyFill="1" applyBorder="1" applyAlignment="1">
      <alignment horizontal="center" vertical="center" wrapText="1"/>
      <protection/>
    </xf>
    <xf numFmtId="180" fontId="21" fillId="0" borderId="11" xfId="0" applyNumberFormat="1" applyFont="1" applyFill="1" applyBorder="1" applyAlignment="1">
      <alignment horizontal="center" vertical="center" wrapText="1"/>
    </xf>
    <xf numFmtId="178" fontId="10" fillId="0" borderId="0" xfId="0" applyNumberFormat="1" applyFont="1" applyAlignment="1">
      <alignment vertical="center"/>
    </xf>
    <xf numFmtId="181" fontId="24" fillId="0" borderId="0" xfId="0" applyNumberFormat="1" applyFont="1" applyAlignment="1">
      <alignment vertical="center"/>
    </xf>
    <xf numFmtId="0" fontId="0" fillId="35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180" fontId="21" fillId="35" borderId="11" xfId="0" applyNumberFormat="1" applyFont="1" applyFill="1" applyBorder="1" applyAlignment="1">
      <alignment horizontal="center" vertical="center" wrapText="1"/>
    </xf>
    <xf numFmtId="178" fontId="14" fillId="0" borderId="11" xfId="0" applyNumberFormat="1" applyFont="1" applyBorder="1" applyAlignment="1">
      <alignment horizontal="center" vertical="center" wrapText="1"/>
    </xf>
    <xf numFmtId="178" fontId="14" fillId="35" borderId="11" xfId="0" applyNumberFormat="1" applyFont="1" applyFill="1" applyBorder="1" applyAlignment="1">
      <alignment horizontal="center" vertical="center" wrapText="1"/>
    </xf>
    <xf numFmtId="10" fontId="10" fillId="35" borderId="0" xfId="0" applyNumberFormat="1" applyFont="1" applyFill="1" applyAlignment="1">
      <alignment vertical="center"/>
    </xf>
    <xf numFmtId="181" fontId="24" fillId="35" borderId="0" xfId="0" applyNumberFormat="1" applyFont="1" applyFill="1" applyAlignment="1">
      <alignment vertical="center"/>
    </xf>
    <xf numFmtId="178" fontId="0" fillId="0" borderId="0" xfId="0" applyNumberFormat="1" applyAlignment="1">
      <alignment vertical="center"/>
    </xf>
    <xf numFmtId="178" fontId="15" fillId="0" borderId="0" xfId="0" applyNumberFormat="1" applyFont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178" fontId="14" fillId="0" borderId="11" xfId="0" applyNumberFormat="1" applyFont="1" applyFill="1" applyBorder="1" applyAlignment="1">
      <alignment horizontal="center" vertical="center" wrapText="1"/>
    </xf>
    <xf numFmtId="10" fontId="10" fillId="0" borderId="0" xfId="0" applyNumberFormat="1" applyFont="1" applyFill="1" applyAlignment="1">
      <alignment vertical="center"/>
    </xf>
    <xf numFmtId="182" fontId="26" fillId="0" borderId="0" xfId="0" applyNumberFormat="1" applyFont="1" applyAlignment="1">
      <alignment vertical="center"/>
    </xf>
    <xf numFmtId="181" fontId="24" fillId="0" borderId="0" xfId="0" applyNumberFormat="1" applyFont="1" applyFill="1" applyAlignment="1">
      <alignment vertical="center"/>
    </xf>
    <xf numFmtId="10" fontId="15" fillId="0" borderId="0" xfId="0" applyNumberFormat="1" applyFont="1" applyAlignment="1">
      <alignment vertical="center"/>
    </xf>
    <xf numFmtId="178" fontId="24" fillId="0" borderId="0" xfId="0" applyNumberFormat="1" applyFont="1" applyAlignment="1">
      <alignment vertical="center"/>
    </xf>
    <xf numFmtId="178" fontId="26" fillId="0" borderId="0" xfId="0" applyNumberFormat="1" applyFont="1" applyAlignment="1">
      <alignment vertical="center"/>
    </xf>
    <xf numFmtId="10" fontId="26" fillId="0" borderId="0" xfId="0" applyNumberFormat="1" applyFont="1" applyAlignment="1">
      <alignment vertical="center"/>
    </xf>
    <xf numFmtId="10" fontId="10" fillId="0" borderId="0" xfId="0" applyNumberFormat="1" applyFont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NumberFormat="1" applyAlignment="1">
      <alignment vertical="center"/>
    </xf>
    <xf numFmtId="183" fontId="0" fillId="0" borderId="0" xfId="0" applyNumberFormat="1" applyAlignment="1">
      <alignment vertical="center"/>
    </xf>
    <xf numFmtId="183" fontId="0" fillId="0" borderId="0" xfId="0" applyNumberFormat="1" applyBorder="1" applyAlignment="1">
      <alignment vertical="center"/>
    </xf>
    <xf numFmtId="180" fontId="21" fillId="0" borderId="23" xfId="0" applyNumberFormat="1" applyFont="1" applyFill="1" applyBorder="1" applyAlignment="1">
      <alignment horizontal="center" vertical="center" wrapText="1"/>
    </xf>
    <xf numFmtId="178" fontId="14" fillId="0" borderId="23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_保障性安居工程用地供应宗地表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常规_住房供应计划表" xfId="61"/>
    <cellStyle name="强调文字颜色 6" xfId="62"/>
    <cellStyle name="40% - 强调文字颜色 6" xfId="63"/>
    <cellStyle name="60% - 强调文字颜色 6" xfId="64"/>
    <cellStyle name="常规 2" xfId="65"/>
    <cellStyle name="常规 3" xfId="66"/>
    <cellStyle name="常规 4" xfId="67"/>
    <cellStyle name="常规 5" xfId="68"/>
    <cellStyle name="样式 1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AppData\Roaming\kingsoft\office6\backup\2020&#24180;&#22303;&#22320;&#20986;&#35753;&#24037;&#20316;\&#12304;&#20877;&#36820;&#22238;&#12305;2020&#24180;&#20379;&#24212;&#35745;&#21010;&#33609;&#2669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ZRQTWM"/>
      <sheetName val="国有建设用地供应计划表（公顷）"/>
      <sheetName val="住房用地供应计划表（公顷）"/>
      <sheetName val="住房用地供应计划表（亩）"/>
      <sheetName val="保障性安居工程用地供应宗地表"/>
    </sheetNames>
    <sheetDataSet>
      <sheetData sheetId="3">
        <row r="8">
          <cell r="D8">
            <v>0</v>
          </cell>
          <cell r="E8">
            <v>0</v>
          </cell>
          <cell r="J8">
            <v>0</v>
          </cell>
          <cell r="K8">
            <v>0</v>
          </cell>
        </row>
        <row r="9">
          <cell r="D9">
            <v>0</v>
          </cell>
          <cell r="E9">
            <v>0</v>
          </cell>
          <cell r="J9">
            <v>0</v>
          </cell>
          <cell r="K9">
            <v>0</v>
          </cell>
        </row>
        <row r="10">
          <cell r="D10">
            <v>0</v>
          </cell>
          <cell r="E10">
            <v>0</v>
          </cell>
          <cell r="J10">
            <v>0</v>
          </cell>
          <cell r="K10">
            <v>0</v>
          </cell>
        </row>
        <row r="11">
          <cell r="D11">
            <v>0</v>
          </cell>
          <cell r="E11">
            <v>0</v>
          </cell>
          <cell r="J11">
            <v>0</v>
          </cell>
          <cell r="K11">
            <v>0</v>
          </cell>
        </row>
        <row r="12">
          <cell r="D12">
            <v>0</v>
          </cell>
          <cell r="E12">
            <v>0</v>
          </cell>
          <cell r="J12">
            <v>0</v>
          </cell>
          <cell r="K12">
            <v>0</v>
          </cell>
        </row>
        <row r="13">
          <cell r="D13">
            <v>0</v>
          </cell>
          <cell r="E13">
            <v>0</v>
          </cell>
          <cell r="J13">
            <v>0</v>
          </cell>
          <cell r="K13">
            <v>0</v>
          </cell>
        </row>
        <row r="14">
          <cell r="D14">
            <v>0</v>
          </cell>
          <cell r="E14">
            <v>0</v>
          </cell>
          <cell r="J14">
            <v>0</v>
          </cell>
          <cell r="K14">
            <v>0</v>
          </cell>
        </row>
        <row r="15">
          <cell r="D15">
            <v>0</v>
          </cell>
          <cell r="E15">
            <v>0</v>
          </cell>
          <cell r="J15">
            <v>0</v>
          </cell>
          <cell r="K15">
            <v>0</v>
          </cell>
        </row>
        <row r="16">
          <cell r="D16">
            <v>0</v>
          </cell>
          <cell r="E16">
            <v>0</v>
          </cell>
          <cell r="J16">
            <v>0</v>
          </cell>
          <cell r="K16">
            <v>0</v>
          </cell>
        </row>
        <row r="17">
          <cell r="D17">
            <v>0</v>
          </cell>
          <cell r="E17">
            <v>0</v>
          </cell>
          <cell r="J17">
            <v>0</v>
          </cell>
          <cell r="K17">
            <v>0</v>
          </cell>
        </row>
        <row r="18">
          <cell r="D18">
            <v>0</v>
          </cell>
          <cell r="E18">
            <v>0</v>
          </cell>
          <cell r="J18">
            <v>0</v>
          </cell>
          <cell r="K18">
            <v>0</v>
          </cell>
        </row>
        <row r="19">
          <cell r="D19">
            <v>0</v>
          </cell>
          <cell r="E19">
            <v>0</v>
          </cell>
          <cell r="J19">
            <v>0</v>
          </cell>
          <cell r="K19">
            <v>0</v>
          </cell>
        </row>
        <row r="20">
          <cell r="D20">
            <v>0</v>
          </cell>
          <cell r="E20">
            <v>0</v>
          </cell>
          <cell r="J20">
            <v>0</v>
          </cell>
          <cell r="K20">
            <v>0</v>
          </cell>
        </row>
        <row r="21">
          <cell r="D21">
            <v>0</v>
          </cell>
          <cell r="E21">
            <v>0</v>
          </cell>
          <cell r="J21">
            <v>0</v>
          </cell>
          <cell r="K2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8"/>
  <sheetViews>
    <sheetView zoomScale="85" zoomScaleNormal="85" zoomScaleSheetLayoutView="100" workbookViewId="0" topLeftCell="A1">
      <pane xSplit="2" topLeftCell="C1" activePane="topRight" state="frozen"/>
      <selection pane="topRight" activeCell="Q3" sqref="Q3:R3"/>
    </sheetView>
  </sheetViews>
  <sheetFormatPr defaultColWidth="11.00390625" defaultRowHeight="14.25"/>
  <cols>
    <col min="1" max="1" width="9.25390625" style="0" customWidth="1"/>
    <col min="2" max="2" width="10.125" style="0" customWidth="1"/>
    <col min="3" max="3" width="6.75390625" style="105" customWidth="1"/>
    <col min="4" max="4" width="6.75390625" style="0" customWidth="1"/>
    <col min="5" max="5" width="6.125" style="0" customWidth="1"/>
    <col min="6" max="6" width="5.25390625" style="0" customWidth="1"/>
    <col min="7" max="7" width="6.75390625" style="0" customWidth="1"/>
    <col min="8" max="8" width="5.75390625" style="0" customWidth="1"/>
    <col min="9" max="9" width="5.00390625" style="0" customWidth="1"/>
    <col min="10" max="10" width="8.25390625" style="0" customWidth="1"/>
    <col min="11" max="11" width="5.25390625" style="0" customWidth="1"/>
    <col min="12" max="12" width="8.375" style="106" customWidth="1"/>
    <col min="13" max="13" width="5.00390625" style="0" customWidth="1"/>
    <col min="14" max="14" width="6.75390625" style="0" customWidth="1"/>
    <col min="15" max="15" width="7.50390625" style="0" customWidth="1"/>
    <col min="16" max="16" width="7.75390625" style="0" customWidth="1"/>
    <col min="17" max="17" width="7.375" style="0" customWidth="1"/>
    <col min="18" max="18" width="6.625" style="0" customWidth="1"/>
  </cols>
  <sheetData>
    <row r="1" spans="1:18" ht="17.25" customHeight="1">
      <c r="A1" s="83" t="s">
        <v>0</v>
      </c>
      <c r="B1" s="107"/>
      <c r="C1" s="108"/>
      <c r="D1" s="107"/>
      <c r="E1" s="107"/>
      <c r="F1" s="107"/>
      <c r="G1" s="107"/>
      <c r="H1" s="107"/>
      <c r="I1" s="107"/>
      <c r="J1" s="107"/>
      <c r="K1" s="107"/>
      <c r="L1" s="122"/>
      <c r="M1" s="107"/>
      <c r="N1" s="107"/>
      <c r="O1" s="107"/>
      <c r="P1" s="107"/>
      <c r="Q1" s="107"/>
      <c r="R1" s="107"/>
    </row>
    <row r="2" spans="1:18" ht="22.5" customHeight="1">
      <c r="A2" s="109" t="s">
        <v>1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23"/>
      <c r="M2" s="109"/>
      <c r="N2" s="109"/>
      <c r="O2" s="109"/>
      <c r="P2" s="109"/>
      <c r="Q2" s="109"/>
      <c r="R2" s="109"/>
    </row>
    <row r="3" spans="1:18" ht="15" customHeight="1">
      <c r="A3" s="107"/>
      <c r="B3" s="107"/>
      <c r="C3" s="108"/>
      <c r="D3" s="107"/>
      <c r="E3" s="107"/>
      <c r="F3" s="107"/>
      <c r="G3" s="107"/>
      <c r="H3" s="107"/>
      <c r="I3" s="107"/>
      <c r="J3" s="107"/>
      <c r="K3" s="107"/>
      <c r="L3" s="122"/>
      <c r="M3" s="107"/>
      <c r="N3" s="107"/>
      <c r="O3" s="107"/>
      <c r="P3" s="107"/>
      <c r="Q3" s="137" t="s">
        <v>2</v>
      </c>
      <c r="R3" s="137"/>
    </row>
    <row r="4" spans="1:18" ht="19.5" customHeight="1">
      <c r="A4" s="110" t="s">
        <v>3</v>
      </c>
      <c r="B4" s="110" t="s">
        <v>4</v>
      </c>
      <c r="C4" s="111" t="s">
        <v>5</v>
      </c>
      <c r="D4" s="112" t="s">
        <v>6</v>
      </c>
      <c r="E4" s="113" t="s">
        <v>7</v>
      </c>
      <c r="F4" s="113"/>
      <c r="G4" s="113"/>
      <c r="H4" s="113"/>
      <c r="I4" s="113"/>
      <c r="J4" s="113"/>
      <c r="K4" s="113"/>
      <c r="L4" s="124"/>
      <c r="M4" s="113"/>
      <c r="N4" s="113"/>
      <c r="O4" s="110" t="s">
        <v>8</v>
      </c>
      <c r="P4" s="112" t="s">
        <v>9</v>
      </c>
      <c r="Q4" s="112" t="s">
        <v>10</v>
      </c>
      <c r="R4" s="112" t="s">
        <v>11</v>
      </c>
    </row>
    <row r="5" spans="1:18" ht="19.5" customHeight="1">
      <c r="A5" s="110"/>
      <c r="B5" s="110"/>
      <c r="C5" s="111"/>
      <c r="D5" s="112"/>
      <c r="E5" s="110" t="s">
        <v>12</v>
      </c>
      <c r="F5" s="110"/>
      <c r="G5" s="110"/>
      <c r="H5" s="110"/>
      <c r="I5" s="110"/>
      <c r="J5" s="110"/>
      <c r="K5" s="110"/>
      <c r="L5" s="19"/>
      <c r="M5" s="110"/>
      <c r="N5" s="125" t="s">
        <v>13</v>
      </c>
      <c r="O5" s="110"/>
      <c r="P5" s="112"/>
      <c r="Q5" s="112"/>
      <c r="R5" s="112"/>
    </row>
    <row r="6" spans="1:18" ht="19.5" customHeight="1">
      <c r="A6" s="110"/>
      <c r="B6" s="110"/>
      <c r="C6" s="111"/>
      <c r="D6" s="112"/>
      <c r="E6" s="110" t="s">
        <v>14</v>
      </c>
      <c r="F6" s="110"/>
      <c r="G6" s="110" t="s">
        <v>15</v>
      </c>
      <c r="H6" s="110"/>
      <c r="I6" s="110"/>
      <c r="J6" s="110"/>
      <c r="K6" s="110" t="s">
        <v>16</v>
      </c>
      <c r="L6" s="19"/>
      <c r="M6" s="110" t="s">
        <v>17</v>
      </c>
      <c r="N6" s="126"/>
      <c r="O6" s="110"/>
      <c r="P6" s="112"/>
      <c r="Q6" s="112"/>
      <c r="R6" s="112"/>
    </row>
    <row r="7" spans="1:18" ht="36" customHeight="1">
      <c r="A7" s="110"/>
      <c r="B7" s="110"/>
      <c r="C7" s="111"/>
      <c r="D7" s="112"/>
      <c r="E7" s="110" t="s">
        <v>18</v>
      </c>
      <c r="F7" s="110" t="s">
        <v>19</v>
      </c>
      <c r="G7" s="112" t="s">
        <v>20</v>
      </c>
      <c r="H7" s="112" t="s">
        <v>18</v>
      </c>
      <c r="I7" s="110" t="s">
        <v>19</v>
      </c>
      <c r="J7" s="110" t="s">
        <v>21</v>
      </c>
      <c r="K7" s="110" t="s">
        <v>22</v>
      </c>
      <c r="L7" s="19" t="s">
        <v>23</v>
      </c>
      <c r="M7" s="110"/>
      <c r="N7" s="127"/>
      <c r="O7" s="110"/>
      <c r="P7" s="112"/>
      <c r="Q7" s="112"/>
      <c r="R7" s="112"/>
    </row>
    <row r="8" spans="1:20" ht="27" customHeight="1">
      <c r="A8" s="114" t="s">
        <v>24</v>
      </c>
      <c r="B8" s="94">
        <f>SUM(C8:G8,K8:N8,O8:R8)</f>
        <v>15.5685</v>
      </c>
      <c r="C8" s="102">
        <v>6.267</v>
      </c>
      <c r="D8" s="94">
        <v>0.8667</v>
      </c>
      <c r="E8" s="94">
        <v>0</v>
      </c>
      <c r="F8" s="94">
        <v>0</v>
      </c>
      <c r="G8" s="94">
        <f aca="true" t="shared" si="0" ref="G8:G14">SUM(H8:J8)</f>
        <v>4.18</v>
      </c>
      <c r="H8" s="94">
        <v>0</v>
      </c>
      <c r="I8" s="94">
        <v>0</v>
      </c>
      <c r="J8" s="94">
        <v>4.18</v>
      </c>
      <c r="K8" s="94">
        <v>0</v>
      </c>
      <c r="L8" s="102">
        <v>0</v>
      </c>
      <c r="M8" s="94">
        <v>0</v>
      </c>
      <c r="N8" s="94">
        <v>0</v>
      </c>
      <c r="O8" s="94">
        <v>0.6</v>
      </c>
      <c r="P8" s="94">
        <v>3.6548</v>
      </c>
      <c r="Q8" s="102">
        <v>0</v>
      </c>
      <c r="R8" s="94">
        <v>0</v>
      </c>
      <c r="S8" s="138"/>
      <c r="T8" s="139"/>
    </row>
    <row r="9" spans="1:20" ht="27" customHeight="1">
      <c r="A9" s="114" t="s">
        <v>25</v>
      </c>
      <c r="B9" s="94">
        <f aca="true" t="shared" si="1" ref="B9:B21">SUM(C9:G9,K9:N9,O9:R9)</f>
        <v>126.0027</v>
      </c>
      <c r="C9" s="102">
        <v>17.7976</v>
      </c>
      <c r="D9" s="94">
        <v>0.9334</v>
      </c>
      <c r="E9" s="94">
        <v>0</v>
      </c>
      <c r="F9" s="94">
        <v>0</v>
      </c>
      <c r="G9" s="94">
        <f t="shared" si="0"/>
        <v>49.237</v>
      </c>
      <c r="H9" s="94">
        <v>0</v>
      </c>
      <c r="I9" s="94">
        <v>0</v>
      </c>
      <c r="J9" s="94">
        <v>49.237</v>
      </c>
      <c r="K9" s="94">
        <v>0</v>
      </c>
      <c r="L9" s="102">
        <v>1.8626</v>
      </c>
      <c r="M9" s="94">
        <v>0</v>
      </c>
      <c r="N9" s="94">
        <v>8.538</v>
      </c>
      <c r="O9" s="94">
        <v>0.4667</v>
      </c>
      <c r="P9" s="94">
        <v>23.9917</v>
      </c>
      <c r="Q9" s="102">
        <v>23.1757</v>
      </c>
      <c r="R9" s="94">
        <v>0</v>
      </c>
      <c r="S9" s="138"/>
      <c r="T9" s="139"/>
    </row>
    <row r="10" spans="1:20" ht="27" customHeight="1">
      <c r="A10" s="114" t="s">
        <v>26</v>
      </c>
      <c r="B10" s="94">
        <f t="shared" si="1"/>
        <v>313.8501</v>
      </c>
      <c r="C10" s="102">
        <v>35.9018</v>
      </c>
      <c r="D10" s="94">
        <v>20.001</v>
      </c>
      <c r="E10" s="94">
        <v>0</v>
      </c>
      <c r="F10" s="94">
        <v>0</v>
      </c>
      <c r="G10" s="94">
        <f t="shared" si="0"/>
        <v>0.9579</v>
      </c>
      <c r="H10" s="94">
        <v>0</v>
      </c>
      <c r="I10" s="94">
        <v>0</v>
      </c>
      <c r="J10" s="94">
        <v>0.9579</v>
      </c>
      <c r="K10" s="94">
        <v>0</v>
      </c>
      <c r="L10" s="102">
        <v>3.1059</v>
      </c>
      <c r="M10" s="94">
        <v>0</v>
      </c>
      <c r="N10" s="94">
        <v>26.3622</v>
      </c>
      <c r="O10" s="94">
        <v>51.6692</v>
      </c>
      <c r="P10" s="94">
        <v>165.9869</v>
      </c>
      <c r="Q10" s="102">
        <v>9.8652</v>
      </c>
      <c r="R10" s="94">
        <v>0</v>
      </c>
      <c r="S10" s="138"/>
      <c r="T10" s="139"/>
    </row>
    <row r="11" spans="1:20" ht="27" customHeight="1">
      <c r="A11" s="114" t="s">
        <v>27</v>
      </c>
      <c r="B11" s="94">
        <f t="shared" si="1"/>
        <v>394.317</v>
      </c>
      <c r="C11" s="102">
        <v>15.19</v>
      </c>
      <c r="D11" s="94">
        <v>0.6</v>
      </c>
      <c r="E11" s="94">
        <v>0</v>
      </c>
      <c r="F11" s="94">
        <v>0</v>
      </c>
      <c r="G11" s="94">
        <f t="shared" si="0"/>
        <v>2.8178</v>
      </c>
      <c r="H11" s="94">
        <v>0</v>
      </c>
      <c r="I11" s="94">
        <v>0</v>
      </c>
      <c r="J11" s="94">
        <v>2.8178</v>
      </c>
      <c r="K11" s="94">
        <v>2.3518</v>
      </c>
      <c r="L11" s="102">
        <v>4.2736</v>
      </c>
      <c r="M11" s="94">
        <v>0</v>
      </c>
      <c r="N11" s="94">
        <v>34.8617</v>
      </c>
      <c r="O11" s="94">
        <v>50.3358</v>
      </c>
      <c r="P11" s="94">
        <v>257.432</v>
      </c>
      <c r="Q11" s="102">
        <v>26.4543</v>
      </c>
      <c r="R11" s="94">
        <v>0</v>
      </c>
      <c r="S11" s="138"/>
      <c r="T11" s="139"/>
    </row>
    <row r="12" spans="1:20" ht="27" customHeight="1">
      <c r="A12" s="114" t="s">
        <v>28</v>
      </c>
      <c r="B12" s="94">
        <f t="shared" si="1"/>
        <v>235.48119999999997</v>
      </c>
      <c r="C12" s="102">
        <v>14.4007</v>
      </c>
      <c r="D12" s="94">
        <v>12.934</v>
      </c>
      <c r="E12" s="94">
        <v>0</v>
      </c>
      <c r="F12" s="94">
        <v>0</v>
      </c>
      <c r="G12" s="94">
        <f t="shared" si="0"/>
        <v>5.62</v>
      </c>
      <c r="H12" s="94">
        <v>0</v>
      </c>
      <c r="I12" s="94">
        <v>0</v>
      </c>
      <c r="J12" s="94">
        <v>5.62</v>
      </c>
      <c r="K12" s="94">
        <v>0</v>
      </c>
      <c r="L12" s="102">
        <v>4.015</v>
      </c>
      <c r="M12" s="94">
        <v>0</v>
      </c>
      <c r="N12" s="94">
        <v>30.0533</v>
      </c>
      <c r="O12" s="94">
        <v>96.1381</v>
      </c>
      <c r="P12" s="94">
        <v>72.3201</v>
      </c>
      <c r="Q12" s="102">
        <v>0</v>
      </c>
      <c r="R12" s="94">
        <v>0</v>
      </c>
      <c r="S12" s="138"/>
      <c r="T12" s="140"/>
    </row>
    <row r="13" spans="1:20" ht="27" customHeight="1">
      <c r="A13" s="114" t="s">
        <v>29</v>
      </c>
      <c r="B13" s="94">
        <f t="shared" si="1"/>
        <v>251.7335</v>
      </c>
      <c r="C13" s="102">
        <v>0</v>
      </c>
      <c r="D13" s="94">
        <v>16.4675</v>
      </c>
      <c r="E13" s="94">
        <v>0</v>
      </c>
      <c r="F13" s="94">
        <v>0</v>
      </c>
      <c r="G13" s="94">
        <f t="shared" si="0"/>
        <v>0</v>
      </c>
      <c r="H13" s="94">
        <v>0</v>
      </c>
      <c r="I13" s="94">
        <v>0</v>
      </c>
      <c r="J13" s="94">
        <v>0</v>
      </c>
      <c r="K13" s="94">
        <v>0</v>
      </c>
      <c r="L13" s="102">
        <v>2.9032</v>
      </c>
      <c r="M13" s="94">
        <v>0</v>
      </c>
      <c r="N13" s="94">
        <v>16.7645</v>
      </c>
      <c r="O13" s="94">
        <v>37.8019</v>
      </c>
      <c r="P13" s="94">
        <v>172.4997</v>
      </c>
      <c r="Q13" s="102">
        <v>5.2967</v>
      </c>
      <c r="R13" s="94">
        <v>0</v>
      </c>
      <c r="S13" s="141"/>
      <c r="T13" s="140"/>
    </row>
    <row r="14" spans="1:20" ht="27" customHeight="1">
      <c r="A14" s="114" t="s">
        <v>30</v>
      </c>
      <c r="B14" s="94">
        <f t="shared" si="1"/>
        <v>957.9660000000001</v>
      </c>
      <c r="C14" s="115">
        <v>41.5354</v>
      </c>
      <c r="D14" s="94">
        <v>140.9404</v>
      </c>
      <c r="E14" s="94">
        <v>0</v>
      </c>
      <c r="F14" s="94">
        <v>0</v>
      </c>
      <c r="G14" s="94">
        <f t="shared" si="0"/>
        <v>151.1282</v>
      </c>
      <c r="H14" s="94">
        <v>0</v>
      </c>
      <c r="I14" s="94">
        <v>0</v>
      </c>
      <c r="J14" s="94">
        <v>151.1282</v>
      </c>
      <c r="K14" s="94">
        <v>1.5835</v>
      </c>
      <c r="L14" s="102">
        <v>25.8285</v>
      </c>
      <c r="M14" s="94">
        <v>0</v>
      </c>
      <c r="N14" s="94">
        <v>115.1119</v>
      </c>
      <c r="O14" s="94">
        <v>105.8053</v>
      </c>
      <c r="P14" s="94">
        <v>239.0321</v>
      </c>
      <c r="Q14" s="102">
        <v>107.7992</v>
      </c>
      <c r="R14" s="94">
        <v>29.2015</v>
      </c>
      <c r="S14" s="141"/>
      <c r="T14" s="140"/>
    </row>
    <row r="15" spans="1:20" ht="27" customHeight="1">
      <c r="A15" s="114" t="s">
        <v>31</v>
      </c>
      <c r="B15" s="94">
        <f t="shared" si="1"/>
        <v>1220.6118999999999</v>
      </c>
      <c r="C15" s="115">
        <v>42.5355</v>
      </c>
      <c r="D15" s="94">
        <v>118.6726</v>
      </c>
      <c r="E15" s="94">
        <v>0</v>
      </c>
      <c r="F15" s="94">
        <v>0</v>
      </c>
      <c r="G15" s="94">
        <v>54.6747</v>
      </c>
      <c r="H15" s="94">
        <v>0</v>
      </c>
      <c r="I15" s="94">
        <v>0</v>
      </c>
      <c r="J15" s="94">
        <v>54.6747</v>
      </c>
      <c r="K15" s="94">
        <v>0</v>
      </c>
      <c r="L15" s="102">
        <v>12.8203</v>
      </c>
      <c r="M15" s="94">
        <v>0</v>
      </c>
      <c r="N15" s="94">
        <v>121.1864</v>
      </c>
      <c r="O15" s="94">
        <v>210.4105</v>
      </c>
      <c r="P15" s="94">
        <v>654.9783</v>
      </c>
      <c r="Q15" s="102">
        <v>5.3336</v>
      </c>
      <c r="R15" s="94">
        <v>0</v>
      </c>
      <c r="S15" s="141"/>
      <c r="T15" s="140"/>
    </row>
    <row r="16" spans="1:20" ht="27" customHeight="1">
      <c r="A16" s="114" t="s">
        <v>32</v>
      </c>
      <c r="B16" s="94">
        <f t="shared" si="1"/>
        <v>291.6783</v>
      </c>
      <c r="C16" s="115">
        <v>17.8676</v>
      </c>
      <c r="D16" s="94">
        <v>100.005</v>
      </c>
      <c r="E16" s="94">
        <v>0</v>
      </c>
      <c r="F16" s="94">
        <v>0</v>
      </c>
      <c r="G16" s="94">
        <v>26.8223</v>
      </c>
      <c r="H16" s="94">
        <v>0</v>
      </c>
      <c r="I16" s="94">
        <v>0</v>
      </c>
      <c r="J16" s="94">
        <v>26.8223</v>
      </c>
      <c r="K16" s="94">
        <v>0</v>
      </c>
      <c r="L16" s="102">
        <v>9.5605</v>
      </c>
      <c r="M16" s="94">
        <v>0</v>
      </c>
      <c r="N16" s="94">
        <v>88.8445</v>
      </c>
      <c r="O16" s="102">
        <v>16.9235</v>
      </c>
      <c r="P16" s="94">
        <v>31.6549</v>
      </c>
      <c r="Q16" s="102">
        <v>0</v>
      </c>
      <c r="R16" s="94">
        <v>0</v>
      </c>
      <c r="S16" s="141"/>
      <c r="T16" s="140"/>
    </row>
    <row r="17" spans="1:20" ht="27" customHeight="1">
      <c r="A17" s="114" t="s">
        <v>33</v>
      </c>
      <c r="B17" s="94">
        <f t="shared" si="1"/>
        <v>830.3002</v>
      </c>
      <c r="C17" s="115">
        <v>10.6672</v>
      </c>
      <c r="D17" s="94">
        <v>70.8035</v>
      </c>
      <c r="E17" s="94">
        <v>0</v>
      </c>
      <c r="F17" s="94">
        <v>0</v>
      </c>
      <c r="G17" s="94">
        <v>13.9087</v>
      </c>
      <c r="H17" s="94">
        <v>0</v>
      </c>
      <c r="I17" s="94">
        <v>0</v>
      </c>
      <c r="J17" s="94">
        <v>13.9087</v>
      </c>
      <c r="K17" s="94">
        <v>0</v>
      </c>
      <c r="L17" s="102">
        <v>19.4828</v>
      </c>
      <c r="M17" s="94">
        <v>0</v>
      </c>
      <c r="N17" s="94">
        <v>71.3218</v>
      </c>
      <c r="O17" s="102">
        <v>68.2034</v>
      </c>
      <c r="P17" s="94">
        <v>349.0555</v>
      </c>
      <c r="Q17" s="102">
        <v>226.8573</v>
      </c>
      <c r="R17" s="94">
        <v>0</v>
      </c>
      <c r="S17" s="141"/>
      <c r="T17" s="140"/>
    </row>
    <row r="18" spans="1:20" ht="27.75" customHeight="1">
      <c r="A18" s="114" t="s">
        <v>34</v>
      </c>
      <c r="B18" s="94">
        <f t="shared" si="1"/>
        <v>497.69800000000004</v>
      </c>
      <c r="C18" s="115">
        <v>12.0673</v>
      </c>
      <c r="D18" s="94">
        <v>111.0722</v>
      </c>
      <c r="E18" s="94">
        <v>0</v>
      </c>
      <c r="F18" s="94">
        <v>0</v>
      </c>
      <c r="G18" s="94">
        <v>0</v>
      </c>
      <c r="H18" s="94">
        <v>0</v>
      </c>
      <c r="I18" s="94">
        <v>0</v>
      </c>
      <c r="J18" s="94">
        <v>0</v>
      </c>
      <c r="K18" s="94">
        <v>0</v>
      </c>
      <c r="L18" s="102">
        <v>13.5477</v>
      </c>
      <c r="M18" s="94">
        <v>0</v>
      </c>
      <c r="N18" s="94">
        <v>77.7902</v>
      </c>
      <c r="O18" s="94">
        <v>63.6698</v>
      </c>
      <c r="P18" s="94">
        <v>218.7508</v>
      </c>
      <c r="Q18" s="102">
        <v>0.8</v>
      </c>
      <c r="R18" s="94">
        <v>0</v>
      </c>
      <c r="S18" s="141"/>
      <c r="T18" s="140"/>
    </row>
    <row r="19" spans="1:20" ht="27" customHeight="1">
      <c r="A19" s="114" t="s">
        <v>35</v>
      </c>
      <c r="B19" s="94">
        <f t="shared" si="1"/>
        <v>183.41879999999998</v>
      </c>
      <c r="C19" s="115">
        <v>27.9347</v>
      </c>
      <c r="D19" s="94">
        <v>52.0026</v>
      </c>
      <c r="E19" s="94">
        <v>0</v>
      </c>
      <c r="F19" s="94">
        <v>0</v>
      </c>
      <c r="G19" s="94">
        <v>0</v>
      </c>
      <c r="H19" s="94">
        <v>0</v>
      </c>
      <c r="I19" s="94">
        <v>0</v>
      </c>
      <c r="J19" s="94">
        <v>0</v>
      </c>
      <c r="K19" s="94">
        <v>0</v>
      </c>
      <c r="L19" s="102">
        <v>0</v>
      </c>
      <c r="M19" s="94">
        <v>0</v>
      </c>
      <c r="N19" s="94">
        <v>33.0017</v>
      </c>
      <c r="O19" s="94">
        <v>10.8672</v>
      </c>
      <c r="P19" s="94">
        <v>59.6126</v>
      </c>
      <c r="Q19" s="102">
        <v>0</v>
      </c>
      <c r="R19" s="94">
        <v>0</v>
      </c>
      <c r="S19" s="141"/>
      <c r="T19" s="140"/>
    </row>
    <row r="20" spans="1:20" ht="27" customHeight="1">
      <c r="A20" s="114" t="s">
        <v>36</v>
      </c>
      <c r="B20" s="94">
        <f t="shared" si="1"/>
        <v>68.39</v>
      </c>
      <c r="C20" s="115">
        <v>7.067</v>
      </c>
      <c r="D20" s="94">
        <v>10.3338</v>
      </c>
      <c r="E20" s="94">
        <v>0</v>
      </c>
      <c r="F20" s="94">
        <v>0</v>
      </c>
      <c r="G20" s="94">
        <v>13.254</v>
      </c>
      <c r="H20" s="94">
        <v>0</v>
      </c>
      <c r="I20" s="94">
        <v>0</v>
      </c>
      <c r="J20" s="94">
        <v>13.254</v>
      </c>
      <c r="K20" s="94">
        <v>0</v>
      </c>
      <c r="L20" s="102">
        <v>0</v>
      </c>
      <c r="M20" s="94">
        <v>0</v>
      </c>
      <c r="N20" s="94">
        <v>19.5343</v>
      </c>
      <c r="O20" s="94">
        <v>9.5338</v>
      </c>
      <c r="P20" s="94">
        <v>8.6671</v>
      </c>
      <c r="Q20" s="102">
        <v>0</v>
      </c>
      <c r="R20" s="94">
        <v>0</v>
      </c>
      <c r="S20" s="141"/>
      <c r="T20" s="140"/>
    </row>
    <row r="21" spans="1:20" ht="27" customHeight="1">
      <c r="A21" s="114" t="s">
        <v>37</v>
      </c>
      <c r="B21" s="94">
        <f t="shared" si="1"/>
        <v>139.7535</v>
      </c>
      <c r="C21" s="115">
        <v>8.0004</v>
      </c>
      <c r="D21" s="94">
        <v>53.136</v>
      </c>
      <c r="E21" s="94">
        <v>0</v>
      </c>
      <c r="F21" s="94">
        <v>0</v>
      </c>
      <c r="G21" s="94">
        <v>11.3338</v>
      </c>
      <c r="H21" s="94">
        <v>0</v>
      </c>
      <c r="I21" s="94">
        <v>0</v>
      </c>
      <c r="J21" s="94">
        <v>11.3338</v>
      </c>
      <c r="K21" s="94">
        <v>0</v>
      </c>
      <c r="L21" s="102">
        <v>0</v>
      </c>
      <c r="M21" s="94">
        <v>0</v>
      </c>
      <c r="N21" s="94">
        <v>28.0014</v>
      </c>
      <c r="O21" s="94">
        <v>10.3338</v>
      </c>
      <c r="P21" s="94">
        <v>28.6148</v>
      </c>
      <c r="Q21" s="102">
        <v>0</v>
      </c>
      <c r="R21" s="94">
        <v>0.3333</v>
      </c>
      <c r="S21" s="141"/>
      <c r="T21" s="140"/>
    </row>
    <row r="22" spans="1:21" s="103" customFormat="1" ht="25.5" customHeight="1">
      <c r="A22" s="116" t="s">
        <v>4</v>
      </c>
      <c r="B22" s="116">
        <f aca="true" t="shared" si="2" ref="B22:S22">SUM(B8:B21)</f>
        <v>5526.769700000001</v>
      </c>
      <c r="C22" s="117">
        <f t="shared" si="2"/>
        <v>257.2322</v>
      </c>
      <c r="D22" s="116">
        <f t="shared" si="2"/>
        <v>708.7687</v>
      </c>
      <c r="E22" s="116">
        <f t="shared" si="2"/>
        <v>0</v>
      </c>
      <c r="F22" s="116">
        <f t="shared" si="2"/>
        <v>0</v>
      </c>
      <c r="G22" s="116">
        <f t="shared" si="2"/>
        <v>333.9344</v>
      </c>
      <c r="H22" s="116">
        <f t="shared" si="2"/>
        <v>0</v>
      </c>
      <c r="I22" s="116">
        <f t="shared" si="2"/>
        <v>0</v>
      </c>
      <c r="J22" s="116">
        <f t="shared" si="2"/>
        <v>333.9344</v>
      </c>
      <c r="K22" s="116">
        <f t="shared" si="2"/>
        <v>3.9353</v>
      </c>
      <c r="L22" s="128">
        <f t="shared" si="2"/>
        <v>97.40010000000001</v>
      </c>
      <c r="M22" s="116">
        <f t="shared" si="2"/>
        <v>0</v>
      </c>
      <c r="N22" s="116">
        <f t="shared" si="2"/>
        <v>671.3719000000001</v>
      </c>
      <c r="O22" s="116">
        <f>SUM(O8:O21)</f>
        <v>732.759</v>
      </c>
      <c r="P22" s="116">
        <f>SUM(P8:P21)</f>
        <v>2286.2512999999994</v>
      </c>
      <c r="Q22" s="116">
        <f>SUM(Q8:Q21)</f>
        <v>405.582</v>
      </c>
      <c r="R22" s="116">
        <f>SUM(R8:R21)</f>
        <v>29.5348</v>
      </c>
      <c r="S22" s="142"/>
      <c r="T22" s="143"/>
      <c r="U22"/>
    </row>
    <row r="23" spans="3:18" ht="14.25">
      <c r="C23" s="118"/>
      <c r="D23" s="118"/>
      <c r="E23" s="118"/>
      <c r="F23" s="118"/>
      <c r="G23" s="118"/>
      <c r="H23" s="118"/>
      <c r="I23" s="118"/>
      <c r="J23" s="118"/>
      <c r="K23" s="118"/>
      <c r="L23" s="129"/>
      <c r="M23" s="118"/>
      <c r="N23" s="118"/>
      <c r="O23" s="118"/>
      <c r="P23" s="118"/>
      <c r="Q23" s="118"/>
      <c r="R23" s="118"/>
    </row>
    <row r="24" spans="3:12" s="104" customFormat="1" ht="14.25">
      <c r="C24" s="119"/>
      <c r="J24" s="130"/>
      <c r="L24" s="131"/>
    </row>
    <row r="25" spans="2:10" ht="14.25">
      <c r="B25" s="120"/>
      <c r="J25" s="132"/>
    </row>
    <row r="26" spans="5:12" ht="14.25">
      <c r="E26" s="121"/>
      <c r="H26" s="103"/>
      <c r="J26" s="133"/>
      <c r="K26" s="134"/>
      <c r="L26" s="129"/>
    </row>
    <row r="27" ht="14.25">
      <c r="M27" s="135"/>
    </row>
    <row r="28" spans="9:12" ht="14.25">
      <c r="I28" s="136"/>
      <c r="L28" s="129"/>
    </row>
  </sheetData>
  <sheetProtection/>
  <mergeCells count="17">
    <mergeCell ref="A2:R2"/>
    <mergeCell ref="Q3:R3"/>
    <mergeCell ref="E4:N4"/>
    <mergeCell ref="E5:M5"/>
    <mergeCell ref="E6:F6"/>
    <mergeCell ref="G6:J6"/>
    <mergeCell ref="K6:L6"/>
    <mergeCell ref="A4:A7"/>
    <mergeCell ref="B4:B7"/>
    <mergeCell ref="C4:C7"/>
    <mergeCell ref="D4:D7"/>
    <mergeCell ref="M6:M7"/>
    <mergeCell ref="N5:N7"/>
    <mergeCell ref="O4:O7"/>
    <mergeCell ref="P4:P7"/>
    <mergeCell ref="Q4:Q7"/>
    <mergeCell ref="R4:R7"/>
  </mergeCells>
  <printOptions/>
  <pageMargins left="0.7480314960629921" right="0.2755905511811024" top="0.6299212598425197" bottom="0.07874015748031496" header="0.5118110236220472" footer="0.15748031496062992"/>
  <pageSetup fitToWidth="0"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SheetLayoutView="100" workbookViewId="0" topLeftCell="A1">
      <selection activeCell="M5" sqref="M5"/>
    </sheetView>
  </sheetViews>
  <sheetFormatPr defaultColWidth="8.75390625" defaultRowHeight="14.25"/>
  <cols>
    <col min="1" max="1" width="8.50390625" style="0" customWidth="1"/>
    <col min="2" max="2" width="9.25390625" style="0" customWidth="1"/>
    <col min="3" max="3" width="8.00390625" style="0" customWidth="1"/>
    <col min="4" max="4" width="7.75390625" style="0" customWidth="1"/>
    <col min="5" max="5" width="8.25390625" style="0" customWidth="1"/>
    <col min="6" max="6" width="7.75390625" style="0" customWidth="1"/>
    <col min="7" max="7" width="8.00390625" style="0" customWidth="1"/>
    <col min="8" max="8" width="8.75390625" style="0" customWidth="1"/>
    <col min="9" max="9" width="7.00390625" style="0" customWidth="1"/>
    <col min="10" max="10" width="7.25390625" style="0" customWidth="1"/>
    <col min="11" max="11" width="8.00390625" style="0" customWidth="1"/>
  </cols>
  <sheetData>
    <row r="1" spans="1:11" ht="17.25" customHeight="1">
      <c r="A1" s="83" t="s">
        <v>38</v>
      </c>
      <c r="B1" s="84"/>
      <c r="C1" s="85"/>
      <c r="D1" s="84"/>
      <c r="E1" s="84"/>
      <c r="F1" s="84"/>
      <c r="G1" s="84"/>
      <c r="H1" s="84"/>
      <c r="I1" s="84"/>
      <c r="J1" s="84"/>
      <c r="K1" s="98"/>
    </row>
    <row r="2" spans="1:11" ht="27">
      <c r="A2" s="86" t="s">
        <v>39</v>
      </c>
      <c r="B2" s="86"/>
      <c r="C2" s="86"/>
      <c r="D2" s="86"/>
      <c r="E2" s="86"/>
      <c r="F2" s="86"/>
      <c r="G2" s="86"/>
      <c r="H2" s="86"/>
      <c r="I2" s="86"/>
      <c r="J2" s="86"/>
      <c r="K2" s="86"/>
    </row>
    <row r="3" spans="1:11" ht="17.25" customHeight="1">
      <c r="A3" s="84"/>
      <c r="B3" s="84"/>
      <c r="C3" s="85"/>
      <c r="D3" s="84"/>
      <c r="E3" s="84"/>
      <c r="F3" s="84"/>
      <c r="G3" s="84"/>
      <c r="H3" s="84"/>
      <c r="I3" s="99"/>
      <c r="J3" s="100" t="s">
        <v>2</v>
      </c>
      <c r="K3" s="100"/>
    </row>
    <row r="4" spans="1:11" ht="23.25" customHeight="1">
      <c r="A4" s="87" t="s">
        <v>3</v>
      </c>
      <c r="B4" s="87" t="s">
        <v>4</v>
      </c>
      <c r="C4" s="88" t="s">
        <v>12</v>
      </c>
      <c r="D4" s="88"/>
      <c r="E4" s="88"/>
      <c r="F4" s="88"/>
      <c r="G4" s="88"/>
      <c r="H4" s="88"/>
      <c r="I4" s="88"/>
      <c r="J4" s="88"/>
      <c r="K4" s="101" t="s">
        <v>13</v>
      </c>
    </row>
    <row r="5" spans="1:11" ht="23.25" customHeight="1">
      <c r="A5" s="89"/>
      <c r="B5" s="89"/>
      <c r="C5" s="88" t="s">
        <v>14</v>
      </c>
      <c r="D5" s="88"/>
      <c r="E5" s="88" t="s">
        <v>15</v>
      </c>
      <c r="F5" s="88"/>
      <c r="G5" s="88"/>
      <c r="H5" s="88"/>
      <c r="I5" s="88" t="s">
        <v>16</v>
      </c>
      <c r="J5" s="88"/>
      <c r="K5" s="91" t="s">
        <v>20</v>
      </c>
    </row>
    <row r="6" spans="1:11" ht="38.25" customHeight="1">
      <c r="A6" s="90"/>
      <c r="B6" s="90"/>
      <c r="C6" s="88" t="s">
        <v>18</v>
      </c>
      <c r="D6" s="88" t="s">
        <v>19</v>
      </c>
      <c r="E6" s="88" t="s">
        <v>20</v>
      </c>
      <c r="F6" s="91" t="s">
        <v>18</v>
      </c>
      <c r="G6" s="88" t="s">
        <v>19</v>
      </c>
      <c r="H6" s="88" t="s">
        <v>21</v>
      </c>
      <c r="I6" s="88" t="s">
        <v>22</v>
      </c>
      <c r="J6" s="88" t="s">
        <v>23</v>
      </c>
      <c r="K6" s="91"/>
    </row>
    <row r="7" spans="1:11" ht="27" customHeight="1">
      <c r="A7" s="92" t="s">
        <v>24</v>
      </c>
      <c r="B7" s="93">
        <f>C7+D7+E7+I7+J7+K7</f>
        <v>4.18</v>
      </c>
      <c r="C7" s="93">
        <f>'[1]住房用地供应计划表（亩）'!D8/15</f>
        <v>0</v>
      </c>
      <c r="D7" s="93">
        <f>'[1]住房用地供应计划表（亩）'!E8/15</f>
        <v>0</v>
      </c>
      <c r="E7" s="93">
        <f aca="true" t="shared" si="0" ref="E7:E20">SUM(F7:H7)</f>
        <v>4.18</v>
      </c>
      <c r="F7" s="93">
        <f>'[1]住房用地供应计划表（亩）'!J8/15</f>
        <v>0</v>
      </c>
      <c r="G7" s="93">
        <f>'[1]住房用地供应计划表（亩）'!K8/15</f>
        <v>0</v>
      </c>
      <c r="H7" s="94">
        <v>4.18</v>
      </c>
      <c r="I7" s="94">
        <v>0</v>
      </c>
      <c r="J7" s="102">
        <v>0</v>
      </c>
      <c r="K7" s="94">
        <v>0</v>
      </c>
    </row>
    <row r="8" spans="1:11" ht="27" customHeight="1">
      <c r="A8" s="92" t="s">
        <v>25</v>
      </c>
      <c r="B8" s="93">
        <f>C8+D8+E8+I8+J8+K8</f>
        <v>59.637600000000006</v>
      </c>
      <c r="C8" s="93">
        <f>'[1]住房用地供应计划表（亩）'!D9/15</f>
        <v>0</v>
      </c>
      <c r="D8" s="93">
        <f>'[1]住房用地供应计划表（亩）'!E9/15</f>
        <v>0</v>
      </c>
      <c r="E8" s="93">
        <f t="shared" si="0"/>
        <v>49.237</v>
      </c>
      <c r="F8" s="93">
        <f>'[1]住房用地供应计划表（亩）'!J9/15</f>
        <v>0</v>
      </c>
      <c r="G8" s="93">
        <f>'[1]住房用地供应计划表（亩）'!K9/15</f>
        <v>0</v>
      </c>
      <c r="H8" s="94">
        <v>49.237</v>
      </c>
      <c r="I8" s="94">
        <v>0</v>
      </c>
      <c r="J8" s="102">
        <v>1.8626</v>
      </c>
      <c r="K8" s="94">
        <v>8.538</v>
      </c>
    </row>
    <row r="9" spans="1:11" ht="27" customHeight="1">
      <c r="A9" s="92" t="s">
        <v>28</v>
      </c>
      <c r="B9" s="93">
        <f>C9+D9+E9+I9+J9+K9</f>
        <v>30.426000000000002</v>
      </c>
      <c r="C9" s="93">
        <f>'[1]住房用地供应计划表（亩）'!D11/15</f>
        <v>0</v>
      </c>
      <c r="D9" s="93">
        <f>'[1]住房用地供应计划表（亩）'!E11/15</f>
        <v>0</v>
      </c>
      <c r="E9" s="93">
        <f t="shared" si="0"/>
        <v>0.9579</v>
      </c>
      <c r="F9" s="93">
        <f>'[1]住房用地供应计划表（亩）'!J11/15</f>
        <v>0</v>
      </c>
      <c r="G9" s="93">
        <f>'[1]住房用地供应计划表（亩）'!K11/15</f>
        <v>0</v>
      </c>
      <c r="H9" s="94">
        <v>0.9579</v>
      </c>
      <c r="I9" s="94">
        <v>0</v>
      </c>
      <c r="J9" s="102">
        <v>3.1059</v>
      </c>
      <c r="K9" s="94">
        <v>26.3622</v>
      </c>
    </row>
    <row r="10" spans="1:11" ht="27" customHeight="1">
      <c r="A10" s="92" t="s">
        <v>27</v>
      </c>
      <c r="B10" s="93">
        <f>C10+D10+E10+I10+J10+K10</f>
        <v>44.3049</v>
      </c>
      <c r="C10" s="93">
        <f>'[1]住房用地供应计划表（亩）'!D10/15</f>
        <v>0</v>
      </c>
      <c r="D10" s="93">
        <f>'[1]住房用地供应计划表（亩）'!E10/15</f>
        <v>0</v>
      </c>
      <c r="E10" s="93">
        <f t="shared" si="0"/>
        <v>2.8178</v>
      </c>
      <c r="F10" s="93">
        <f>'[1]住房用地供应计划表（亩）'!J10/15</f>
        <v>0</v>
      </c>
      <c r="G10" s="93">
        <f>'[1]住房用地供应计划表（亩）'!K10/15</f>
        <v>0</v>
      </c>
      <c r="H10" s="94">
        <v>2.8178</v>
      </c>
      <c r="I10" s="94">
        <v>2.3518</v>
      </c>
      <c r="J10" s="102">
        <v>4.2736</v>
      </c>
      <c r="K10" s="94">
        <v>34.8617</v>
      </c>
    </row>
    <row r="11" spans="1:11" ht="27" customHeight="1">
      <c r="A11" s="92" t="s">
        <v>26</v>
      </c>
      <c r="B11" s="93">
        <f>C11+D11+E11+I11+J11+K11</f>
        <v>39.6883</v>
      </c>
      <c r="C11" s="93">
        <f>'[1]住房用地供应计划表（亩）'!D12/15</f>
        <v>0</v>
      </c>
      <c r="D11" s="93">
        <f>'[1]住房用地供应计划表（亩）'!E12/15</f>
        <v>0</v>
      </c>
      <c r="E11" s="93">
        <f t="shared" si="0"/>
        <v>5.62</v>
      </c>
      <c r="F11" s="93">
        <f>'[1]住房用地供应计划表（亩）'!J12/15</f>
        <v>0</v>
      </c>
      <c r="G11" s="93">
        <f>'[1]住房用地供应计划表（亩）'!K12/15</f>
        <v>0</v>
      </c>
      <c r="H11" s="94">
        <v>5.62</v>
      </c>
      <c r="I11" s="94">
        <v>0</v>
      </c>
      <c r="J11" s="102">
        <v>4.015</v>
      </c>
      <c r="K11" s="94">
        <v>30.0533</v>
      </c>
    </row>
    <row r="12" spans="1:11" ht="27" customHeight="1">
      <c r="A12" s="92" t="s">
        <v>29</v>
      </c>
      <c r="B12" s="93">
        <f>C12+D12+E12+I12+J12+K12</f>
        <v>19.667700000000004</v>
      </c>
      <c r="C12" s="93">
        <f>'[1]住房用地供应计划表（亩）'!D13/15</f>
        <v>0</v>
      </c>
      <c r="D12" s="93">
        <f>'[1]住房用地供应计划表（亩）'!E13/15</f>
        <v>0</v>
      </c>
      <c r="E12" s="93">
        <f t="shared" si="0"/>
        <v>0</v>
      </c>
      <c r="F12" s="93">
        <f>'[1]住房用地供应计划表（亩）'!J13/15</f>
        <v>0</v>
      </c>
      <c r="G12" s="93">
        <f>'[1]住房用地供应计划表（亩）'!K13/15</f>
        <v>0</v>
      </c>
      <c r="H12" s="94">
        <v>0</v>
      </c>
      <c r="I12" s="94">
        <v>0</v>
      </c>
      <c r="J12" s="102">
        <v>2.9032</v>
      </c>
      <c r="K12" s="94">
        <v>16.7645</v>
      </c>
    </row>
    <row r="13" spans="1:11" ht="27" customHeight="1">
      <c r="A13" s="92" t="s">
        <v>30</v>
      </c>
      <c r="B13" s="93">
        <f>C13+D13+E13+I13+J13+K13</f>
        <v>293.65209999999996</v>
      </c>
      <c r="C13" s="93">
        <f>'[1]住房用地供应计划表（亩）'!D16/15</f>
        <v>0</v>
      </c>
      <c r="D13" s="93">
        <f>'[1]住房用地供应计划表（亩）'!E16/15</f>
        <v>0</v>
      </c>
      <c r="E13" s="93">
        <f t="shared" si="0"/>
        <v>151.1282</v>
      </c>
      <c r="F13" s="93">
        <f>'[1]住房用地供应计划表（亩）'!J16/15</f>
        <v>0</v>
      </c>
      <c r="G13" s="93">
        <f>'[1]住房用地供应计划表（亩）'!K16/15</f>
        <v>0</v>
      </c>
      <c r="H13" s="94">
        <v>151.1282</v>
      </c>
      <c r="I13" s="94">
        <v>1.5835</v>
      </c>
      <c r="J13" s="102">
        <v>25.8285</v>
      </c>
      <c r="K13" s="94">
        <v>115.1119</v>
      </c>
    </row>
    <row r="14" spans="1:11" ht="27" customHeight="1">
      <c r="A14" s="92" t="s">
        <v>31</v>
      </c>
      <c r="B14" s="93">
        <f>C14+D14+E14+I14+J14+K14</f>
        <v>188.6814</v>
      </c>
      <c r="C14" s="93">
        <f>'[1]住房用地供应计划表（亩）'!D15/15</f>
        <v>0</v>
      </c>
      <c r="D14" s="93">
        <f>'[1]住房用地供应计划表（亩）'!E15/15</f>
        <v>0</v>
      </c>
      <c r="E14" s="93">
        <f t="shared" si="0"/>
        <v>54.6747</v>
      </c>
      <c r="F14" s="93">
        <f>'[1]住房用地供应计划表（亩）'!J15/15</f>
        <v>0</v>
      </c>
      <c r="G14" s="93">
        <f>'[1]住房用地供应计划表（亩）'!K15/15</f>
        <v>0</v>
      </c>
      <c r="H14" s="94">
        <v>54.6747</v>
      </c>
      <c r="I14" s="94">
        <v>0</v>
      </c>
      <c r="J14" s="102">
        <v>12.8203</v>
      </c>
      <c r="K14" s="94">
        <v>121.1864</v>
      </c>
    </row>
    <row r="15" spans="1:11" ht="27" customHeight="1">
      <c r="A15" s="92" t="s">
        <v>32</v>
      </c>
      <c r="B15" s="93">
        <f>C15+D15+E15+I15+J15+K15</f>
        <v>125.22729999999999</v>
      </c>
      <c r="C15" s="93">
        <f>'[1]住房用地供应计划表（亩）'!D17/15</f>
        <v>0</v>
      </c>
      <c r="D15" s="93">
        <f>'[1]住房用地供应计划表（亩）'!E17/15</f>
        <v>0</v>
      </c>
      <c r="E15" s="93">
        <f t="shared" si="0"/>
        <v>26.8223</v>
      </c>
      <c r="F15" s="93">
        <f>'[1]住房用地供应计划表（亩）'!J17/15</f>
        <v>0</v>
      </c>
      <c r="G15" s="93">
        <f>'[1]住房用地供应计划表（亩）'!K17/15</f>
        <v>0</v>
      </c>
      <c r="H15" s="94">
        <v>26.8223</v>
      </c>
      <c r="I15" s="94">
        <v>0</v>
      </c>
      <c r="J15" s="102">
        <v>9.5605</v>
      </c>
      <c r="K15" s="94">
        <v>88.8445</v>
      </c>
    </row>
    <row r="16" spans="1:11" ht="27" customHeight="1">
      <c r="A16" s="92" t="s">
        <v>33</v>
      </c>
      <c r="B16" s="93">
        <f>C16+D16+E16+I16+J16+K16</f>
        <v>104.7133</v>
      </c>
      <c r="C16" s="93">
        <f>'[1]住房用地供应计划表（亩）'!D18/15</f>
        <v>0</v>
      </c>
      <c r="D16" s="93">
        <f>'[1]住房用地供应计划表（亩）'!E18/15</f>
        <v>0</v>
      </c>
      <c r="E16" s="93">
        <f t="shared" si="0"/>
        <v>13.9087</v>
      </c>
      <c r="F16" s="93">
        <f>'[1]住房用地供应计划表（亩）'!J18/15</f>
        <v>0</v>
      </c>
      <c r="G16" s="93">
        <f>'[1]住房用地供应计划表（亩）'!K18/15</f>
        <v>0</v>
      </c>
      <c r="H16" s="94">
        <v>13.9087</v>
      </c>
      <c r="I16" s="94">
        <v>0</v>
      </c>
      <c r="J16" s="102">
        <v>19.4828</v>
      </c>
      <c r="K16" s="94">
        <v>71.3218</v>
      </c>
    </row>
    <row r="17" spans="1:11" ht="27" customHeight="1">
      <c r="A17" s="92" t="s">
        <v>34</v>
      </c>
      <c r="B17" s="93">
        <f>C17+D17+E17+I17+J17+K17</f>
        <v>91.3379</v>
      </c>
      <c r="C17" s="93">
        <f>'[1]住房用地供应计划表（亩）'!D14/15</f>
        <v>0</v>
      </c>
      <c r="D17" s="93">
        <f>'[1]住房用地供应计划表（亩）'!E14/15</f>
        <v>0</v>
      </c>
      <c r="E17" s="93">
        <f t="shared" si="0"/>
        <v>0</v>
      </c>
      <c r="F17" s="93">
        <f>'[1]住房用地供应计划表（亩）'!J14/15</f>
        <v>0</v>
      </c>
      <c r="G17" s="93">
        <f>'[1]住房用地供应计划表（亩）'!K14/15</f>
        <v>0</v>
      </c>
      <c r="H17" s="94">
        <v>0</v>
      </c>
      <c r="I17" s="94">
        <v>0</v>
      </c>
      <c r="J17" s="102">
        <v>13.5477</v>
      </c>
      <c r="K17" s="94">
        <v>77.7902</v>
      </c>
    </row>
    <row r="18" spans="1:11" ht="27" customHeight="1">
      <c r="A18" s="92" t="s">
        <v>35</v>
      </c>
      <c r="B18" s="93">
        <f>C18+D18+E18+I18+J18+K18</f>
        <v>33.0017</v>
      </c>
      <c r="C18" s="93">
        <f>'[1]住房用地供应计划表（亩）'!D20/15</f>
        <v>0</v>
      </c>
      <c r="D18" s="93">
        <f>'[1]住房用地供应计划表（亩）'!E20/15</f>
        <v>0</v>
      </c>
      <c r="E18" s="93">
        <f t="shared" si="0"/>
        <v>0</v>
      </c>
      <c r="F18" s="93">
        <f>'[1]住房用地供应计划表（亩）'!J20/15</f>
        <v>0</v>
      </c>
      <c r="G18" s="93">
        <f>'[1]住房用地供应计划表（亩）'!K20/15</f>
        <v>0</v>
      </c>
      <c r="H18" s="94">
        <v>0</v>
      </c>
      <c r="I18" s="94">
        <v>0</v>
      </c>
      <c r="J18" s="102">
        <v>0</v>
      </c>
      <c r="K18" s="94">
        <v>33.0017</v>
      </c>
    </row>
    <row r="19" spans="1:11" ht="27" customHeight="1">
      <c r="A19" s="92" t="s">
        <v>36</v>
      </c>
      <c r="B19" s="93">
        <f>C19+D19+E19+I19+J19+K19</f>
        <v>32.7883</v>
      </c>
      <c r="C19" s="93">
        <f>'[1]住房用地供应计划表（亩）'!D21/15</f>
        <v>0</v>
      </c>
      <c r="D19" s="93">
        <f>'[1]住房用地供应计划表（亩）'!E21/15</f>
        <v>0</v>
      </c>
      <c r="E19" s="93">
        <f t="shared" si="0"/>
        <v>13.254</v>
      </c>
      <c r="F19" s="93">
        <f>'[1]住房用地供应计划表（亩）'!J21/15</f>
        <v>0</v>
      </c>
      <c r="G19" s="93">
        <f>'[1]住房用地供应计划表（亩）'!K21/15</f>
        <v>0</v>
      </c>
      <c r="H19" s="94">
        <v>13.254</v>
      </c>
      <c r="I19" s="94">
        <v>0</v>
      </c>
      <c r="J19" s="102">
        <v>0</v>
      </c>
      <c r="K19" s="94">
        <v>19.5343</v>
      </c>
    </row>
    <row r="20" spans="1:11" ht="27" customHeight="1">
      <c r="A20" s="92" t="s">
        <v>37</v>
      </c>
      <c r="B20" s="93">
        <f>C20+D20+E20+I20+J20+K20</f>
        <v>39.3352</v>
      </c>
      <c r="C20" s="93">
        <f>'[1]住房用地供应计划表（亩）'!D19/15</f>
        <v>0</v>
      </c>
      <c r="D20" s="93">
        <f>'[1]住房用地供应计划表（亩）'!E19/15</f>
        <v>0</v>
      </c>
      <c r="E20" s="93">
        <f t="shared" si="0"/>
        <v>11.3338</v>
      </c>
      <c r="F20" s="93">
        <f>'[1]住房用地供应计划表（亩）'!J19/15</f>
        <v>0</v>
      </c>
      <c r="G20" s="93">
        <f>'[1]住房用地供应计划表（亩）'!K19/15</f>
        <v>0</v>
      </c>
      <c r="H20" s="94">
        <v>11.3338</v>
      </c>
      <c r="I20" s="94">
        <v>0</v>
      </c>
      <c r="J20" s="102">
        <v>0</v>
      </c>
      <c r="K20" s="94">
        <v>28.0014</v>
      </c>
    </row>
    <row r="21" spans="1:11" s="82" customFormat="1" ht="27" customHeight="1">
      <c r="A21" s="95" t="s">
        <v>4</v>
      </c>
      <c r="B21" s="96">
        <f>C21+D21+E21+I21+J21+K21</f>
        <v>1106.6417000000001</v>
      </c>
      <c r="C21" s="96">
        <f>SUM(C7:C20)</f>
        <v>0</v>
      </c>
      <c r="D21" s="96">
        <f>SUM(D7:D20)</f>
        <v>0</v>
      </c>
      <c r="E21" s="96">
        <f>SUM(E7:E20)</f>
        <v>333.9344</v>
      </c>
      <c r="F21" s="96">
        <f>SUM(F7:F20)</f>
        <v>0</v>
      </c>
      <c r="G21" s="96">
        <f>SUM(G7:G20)</f>
        <v>0</v>
      </c>
      <c r="H21" s="96">
        <f>SUM(H7:H20)</f>
        <v>333.9344</v>
      </c>
      <c r="I21" s="96">
        <f>SUM(I7:I20)</f>
        <v>3.9353</v>
      </c>
      <c r="J21" s="96">
        <f>SUM(J7:J20)</f>
        <v>97.40010000000001</v>
      </c>
      <c r="K21" s="96">
        <f>SUM(K7:K20)</f>
        <v>671.3719000000001</v>
      </c>
    </row>
    <row r="23" ht="14.25">
      <c r="G23" s="97"/>
    </row>
  </sheetData>
  <sheetProtection/>
  <mergeCells count="9">
    <mergeCell ref="A2:K2"/>
    <mergeCell ref="J3:K3"/>
    <mergeCell ref="C4:J4"/>
    <mergeCell ref="C5:D5"/>
    <mergeCell ref="E5:H5"/>
    <mergeCell ref="I5:J5"/>
    <mergeCell ref="A4:A6"/>
    <mergeCell ref="B4:B6"/>
    <mergeCell ref="K5:K6"/>
  </mergeCells>
  <printOptions horizontalCentered="1" verticalCentered="1"/>
  <pageMargins left="0.7479166666666667" right="0.4722222222222222" top="0.7083333333333334" bottom="0.3145833333333333" header="0.5118055555555555" footer="0.15694444444444444"/>
  <pageSetup horizontalDpi="600" verticalDpi="6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2"/>
  <sheetViews>
    <sheetView view="pageBreakPreview" zoomScaleNormal="75" zoomScaleSheetLayoutView="100" workbookViewId="0" topLeftCell="A16">
      <selection activeCell="A95" sqref="A95:N95"/>
    </sheetView>
  </sheetViews>
  <sheetFormatPr defaultColWidth="11.00390625" defaultRowHeight="14.25"/>
  <cols>
    <col min="1" max="1" width="9.75390625" style="1" customWidth="1"/>
    <col min="2" max="2" width="8.00390625" style="5" customWidth="1"/>
    <col min="3" max="3" width="8.25390625" style="5" customWidth="1"/>
    <col min="4" max="4" width="5.75390625" style="6" customWidth="1"/>
    <col min="5" max="5" width="26.25390625" style="7" customWidth="1"/>
    <col min="6" max="6" width="32.25390625" style="7" customWidth="1"/>
    <col min="7" max="7" width="10.00390625" style="5" customWidth="1"/>
    <col min="8" max="9" width="9.25390625" style="5" customWidth="1"/>
    <col min="10" max="10" width="8.50390625" style="5" customWidth="1"/>
    <col min="11" max="11" width="8.75390625" style="5" customWidth="1"/>
    <col min="12" max="12" width="9.75390625" style="5" customWidth="1"/>
    <col min="13" max="13" width="7.75390625" style="5" customWidth="1"/>
    <col min="14" max="14" width="8.75390625" style="5" customWidth="1"/>
    <col min="15" max="15" width="7.75390625" style="5" customWidth="1"/>
    <col min="16" max="16" width="4.25390625" style="5" customWidth="1"/>
    <col min="17" max="17" width="5.50390625" style="5" customWidth="1"/>
    <col min="18" max="18" width="4.75390625" style="5" customWidth="1"/>
    <col min="19" max="19" width="8.25390625" style="5" customWidth="1"/>
    <col min="20" max="16384" width="11.00390625" style="5" customWidth="1"/>
  </cols>
  <sheetData>
    <row r="1" spans="1:14" ht="15">
      <c r="A1" s="8" t="s">
        <v>40</v>
      </c>
      <c r="B1" s="9"/>
      <c r="C1" s="9"/>
      <c r="D1" s="10"/>
      <c r="E1" s="11"/>
      <c r="F1" s="11"/>
      <c r="G1" s="9"/>
      <c r="H1" s="9"/>
      <c r="I1" s="9"/>
      <c r="J1" s="9"/>
      <c r="K1" s="9"/>
      <c r="L1" s="9"/>
      <c r="M1" s="9"/>
      <c r="N1" s="9"/>
    </row>
    <row r="2" spans="1:14" s="1" customFormat="1" ht="27">
      <c r="A2" s="12" t="s">
        <v>41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ht="31.5">
      <c r="A3" s="13"/>
      <c r="B3" s="14"/>
      <c r="C3" s="14"/>
      <c r="D3" s="15"/>
      <c r="E3" s="16"/>
      <c r="F3" s="16"/>
      <c r="G3" s="17"/>
      <c r="H3" s="14"/>
      <c r="I3" s="14"/>
      <c r="J3" s="14"/>
      <c r="K3" s="14"/>
      <c r="L3" s="46" t="s">
        <v>2</v>
      </c>
      <c r="M3" s="46"/>
      <c r="N3" s="46"/>
    </row>
    <row r="4" spans="1:14" s="2" customFormat="1" ht="20.25" customHeight="1">
      <c r="A4" s="18" t="s">
        <v>3</v>
      </c>
      <c r="B4" s="19" t="s">
        <v>42</v>
      </c>
      <c r="C4" s="18" t="s">
        <v>43</v>
      </c>
      <c r="D4" s="20" t="s">
        <v>44</v>
      </c>
      <c r="E4" s="18" t="s">
        <v>45</v>
      </c>
      <c r="F4" s="18" t="s">
        <v>46</v>
      </c>
      <c r="G4" s="21" t="s">
        <v>47</v>
      </c>
      <c r="H4" s="22"/>
      <c r="I4" s="22"/>
      <c r="J4" s="22"/>
      <c r="K4" s="22"/>
      <c r="L4" s="18" t="s">
        <v>48</v>
      </c>
      <c r="M4" s="18" t="s">
        <v>49</v>
      </c>
      <c r="N4" s="18" t="s">
        <v>50</v>
      </c>
    </row>
    <row r="5" spans="1:14" s="2" customFormat="1" ht="14.25" customHeight="1">
      <c r="A5" s="18"/>
      <c r="B5" s="19"/>
      <c r="C5" s="18"/>
      <c r="D5" s="20"/>
      <c r="E5" s="18"/>
      <c r="F5" s="18"/>
      <c r="G5" s="21"/>
      <c r="H5" s="21" t="s">
        <v>51</v>
      </c>
      <c r="I5" s="21"/>
      <c r="J5" s="21" t="s">
        <v>52</v>
      </c>
      <c r="K5" s="21" t="s">
        <v>53</v>
      </c>
      <c r="L5" s="18"/>
      <c r="M5" s="18"/>
      <c r="N5" s="18"/>
    </row>
    <row r="6" spans="1:14" s="2" customFormat="1" ht="36" customHeight="1">
      <c r="A6" s="18"/>
      <c r="B6" s="19"/>
      <c r="C6" s="18"/>
      <c r="D6" s="20"/>
      <c r="E6" s="18"/>
      <c r="F6" s="18"/>
      <c r="G6" s="21"/>
      <c r="H6" s="21"/>
      <c r="I6" s="47" t="s">
        <v>54</v>
      </c>
      <c r="J6" s="21"/>
      <c r="K6" s="21"/>
      <c r="L6" s="18"/>
      <c r="M6" s="18"/>
      <c r="N6" s="18"/>
    </row>
    <row r="7" spans="1:14" ht="37.5" customHeight="1">
      <c r="A7" s="23" t="s">
        <v>24</v>
      </c>
      <c r="B7" s="23">
        <v>1300</v>
      </c>
      <c r="C7" s="24">
        <v>4.18</v>
      </c>
      <c r="D7" s="25">
        <v>1</v>
      </c>
      <c r="E7" s="26" t="s">
        <v>55</v>
      </c>
      <c r="F7" s="26" t="s">
        <v>56</v>
      </c>
      <c r="G7" s="26">
        <v>4.18</v>
      </c>
      <c r="H7" s="26">
        <v>4.18</v>
      </c>
      <c r="I7" s="26">
        <v>4.18</v>
      </c>
      <c r="J7" s="26">
        <v>0</v>
      </c>
      <c r="K7" s="26">
        <v>0</v>
      </c>
      <c r="L7" s="48" t="s">
        <v>57</v>
      </c>
      <c r="M7" s="48" t="s">
        <v>22</v>
      </c>
      <c r="N7" s="49"/>
    </row>
    <row r="8" spans="1:14" s="1" customFormat="1" ht="33" customHeight="1">
      <c r="A8" s="27"/>
      <c r="B8" s="27"/>
      <c r="C8" s="28"/>
      <c r="D8" s="25" t="s">
        <v>4</v>
      </c>
      <c r="E8" s="26" t="s">
        <v>58</v>
      </c>
      <c r="F8" s="26" t="s">
        <v>58</v>
      </c>
      <c r="G8" s="26">
        <f>SUM(G7:G7)</f>
        <v>4.18</v>
      </c>
      <c r="H8" s="26">
        <f>SUM(H7:H7)</f>
        <v>4.18</v>
      </c>
      <c r="I8" s="26">
        <f>SUM(I7:I7)</f>
        <v>4.18</v>
      </c>
      <c r="J8" s="26">
        <f>SUM(J7:J7)</f>
        <v>0</v>
      </c>
      <c r="K8" s="26">
        <f>SUM(K7:K7)</f>
        <v>0</v>
      </c>
      <c r="L8" s="48" t="s">
        <v>58</v>
      </c>
      <c r="M8" s="48" t="s">
        <v>58</v>
      </c>
      <c r="N8" s="50"/>
    </row>
    <row r="9" spans="1:14" ht="33" customHeight="1">
      <c r="A9" s="23" t="s">
        <v>25</v>
      </c>
      <c r="B9" s="23">
        <v>10571</v>
      </c>
      <c r="C9" s="24">
        <v>49.237</v>
      </c>
      <c r="D9" s="25">
        <v>1</v>
      </c>
      <c r="E9" s="26" t="s">
        <v>59</v>
      </c>
      <c r="F9" s="26" t="s">
        <v>60</v>
      </c>
      <c r="G9" s="26">
        <v>7.4985</v>
      </c>
      <c r="H9" s="26">
        <v>7.4985</v>
      </c>
      <c r="I9" s="26">
        <v>7.4985</v>
      </c>
      <c r="J9" s="26">
        <v>0</v>
      </c>
      <c r="K9" s="26">
        <v>0</v>
      </c>
      <c r="L9" s="48" t="s">
        <v>61</v>
      </c>
      <c r="M9" s="48" t="s">
        <v>22</v>
      </c>
      <c r="N9" s="49"/>
    </row>
    <row r="10" spans="1:14" ht="33" customHeight="1">
      <c r="A10" s="29"/>
      <c r="B10" s="29"/>
      <c r="C10" s="30"/>
      <c r="D10" s="25">
        <v>2</v>
      </c>
      <c r="E10" s="26" t="s">
        <v>62</v>
      </c>
      <c r="F10" s="26" t="s">
        <v>63</v>
      </c>
      <c r="G10" s="26">
        <v>3.8524</v>
      </c>
      <c r="H10" s="26">
        <v>3.8524</v>
      </c>
      <c r="I10" s="26">
        <v>3.8524</v>
      </c>
      <c r="J10" s="26">
        <v>0</v>
      </c>
      <c r="K10" s="26">
        <v>0</v>
      </c>
      <c r="L10" s="48" t="s">
        <v>61</v>
      </c>
      <c r="M10" s="48" t="s">
        <v>22</v>
      </c>
      <c r="N10" s="49"/>
    </row>
    <row r="11" spans="1:14" ht="33" customHeight="1">
      <c r="A11" s="29"/>
      <c r="B11" s="29"/>
      <c r="C11" s="30"/>
      <c r="D11" s="25">
        <v>3</v>
      </c>
      <c r="E11" s="26" t="s">
        <v>64</v>
      </c>
      <c r="F11" s="26" t="s">
        <v>65</v>
      </c>
      <c r="G11" s="26">
        <v>3.6344</v>
      </c>
      <c r="H11" s="26">
        <v>3.6344</v>
      </c>
      <c r="I11" s="26">
        <v>3.6344</v>
      </c>
      <c r="J11" s="26">
        <v>0</v>
      </c>
      <c r="K11" s="26">
        <v>0</v>
      </c>
      <c r="L11" s="48" t="s">
        <v>61</v>
      </c>
      <c r="M11" s="48" t="s">
        <v>22</v>
      </c>
      <c r="N11" s="49"/>
    </row>
    <row r="12" spans="1:14" ht="33" customHeight="1">
      <c r="A12" s="29"/>
      <c r="B12" s="29"/>
      <c r="C12" s="30"/>
      <c r="D12" s="25">
        <v>4</v>
      </c>
      <c r="E12" s="26" t="s">
        <v>66</v>
      </c>
      <c r="F12" s="26" t="s">
        <v>67</v>
      </c>
      <c r="G12" s="26">
        <v>2.406</v>
      </c>
      <c r="H12" s="26">
        <v>2.406</v>
      </c>
      <c r="I12" s="26">
        <v>2.406</v>
      </c>
      <c r="J12" s="26">
        <v>0</v>
      </c>
      <c r="K12" s="26">
        <v>0</v>
      </c>
      <c r="L12" s="48" t="s">
        <v>61</v>
      </c>
      <c r="M12" s="48" t="s">
        <v>22</v>
      </c>
      <c r="N12" s="49"/>
    </row>
    <row r="13" spans="1:14" ht="33" customHeight="1">
      <c r="A13" s="29"/>
      <c r="B13" s="29"/>
      <c r="C13" s="30"/>
      <c r="D13" s="25">
        <v>5</v>
      </c>
      <c r="E13" s="26" t="s">
        <v>68</v>
      </c>
      <c r="F13" s="26" t="s">
        <v>69</v>
      </c>
      <c r="G13" s="26">
        <v>0.9908</v>
      </c>
      <c r="H13" s="26">
        <v>0.9908</v>
      </c>
      <c r="I13" s="26">
        <v>0.9908</v>
      </c>
      <c r="J13" s="26">
        <v>0.9908</v>
      </c>
      <c r="K13" s="26">
        <v>0</v>
      </c>
      <c r="L13" s="48" t="s">
        <v>61</v>
      </c>
      <c r="M13" s="48" t="s">
        <v>22</v>
      </c>
      <c r="N13" s="49"/>
    </row>
    <row r="14" spans="1:14" ht="33" customHeight="1">
      <c r="A14" s="29"/>
      <c r="B14" s="29"/>
      <c r="C14" s="30"/>
      <c r="D14" s="25">
        <v>6</v>
      </c>
      <c r="E14" s="26" t="s">
        <v>70</v>
      </c>
      <c r="F14" s="26" t="s">
        <v>71</v>
      </c>
      <c r="G14" s="26">
        <v>9.2884</v>
      </c>
      <c r="H14" s="26">
        <v>9.2884</v>
      </c>
      <c r="I14" s="26">
        <v>0</v>
      </c>
      <c r="J14" s="26">
        <v>0</v>
      </c>
      <c r="K14" s="26">
        <v>0</v>
      </c>
      <c r="L14" s="48" t="s">
        <v>61</v>
      </c>
      <c r="M14" s="48" t="s">
        <v>22</v>
      </c>
      <c r="N14" s="49"/>
    </row>
    <row r="15" spans="1:14" ht="33" customHeight="1">
      <c r="A15" s="29"/>
      <c r="B15" s="29"/>
      <c r="C15" s="30"/>
      <c r="D15" s="25">
        <v>7</v>
      </c>
      <c r="E15" s="26" t="s">
        <v>72</v>
      </c>
      <c r="F15" s="31" t="s">
        <v>73</v>
      </c>
      <c r="G15" s="26">
        <v>2.3368</v>
      </c>
      <c r="H15" s="26">
        <v>0</v>
      </c>
      <c r="I15" s="26">
        <v>0</v>
      </c>
      <c r="J15" s="26">
        <v>2.3368</v>
      </c>
      <c r="K15" s="26">
        <v>0</v>
      </c>
      <c r="L15" s="48" t="s">
        <v>61</v>
      </c>
      <c r="M15" s="48" t="s">
        <v>22</v>
      </c>
      <c r="N15" s="49"/>
    </row>
    <row r="16" spans="1:14" ht="33" customHeight="1">
      <c r="A16" s="29"/>
      <c r="B16" s="29"/>
      <c r="C16" s="30"/>
      <c r="D16" s="25">
        <v>8</v>
      </c>
      <c r="E16" s="26" t="s">
        <v>74</v>
      </c>
      <c r="F16" s="31" t="s">
        <v>75</v>
      </c>
      <c r="G16" s="26">
        <v>3.7603</v>
      </c>
      <c r="H16" s="26">
        <v>0</v>
      </c>
      <c r="I16" s="26">
        <v>0</v>
      </c>
      <c r="J16" s="26">
        <v>3.7603</v>
      </c>
      <c r="K16" s="26">
        <v>0</v>
      </c>
      <c r="L16" s="48" t="s">
        <v>61</v>
      </c>
      <c r="M16" s="48" t="s">
        <v>22</v>
      </c>
      <c r="N16" s="49"/>
    </row>
    <row r="17" spans="1:14" ht="33" customHeight="1">
      <c r="A17" s="29"/>
      <c r="B17" s="29"/>
      <c r="C17" s="30"/>
      <c r="D17" s="25">
        <v>9</v>
      </c>
      <c r="E17" s="26" t="s">
        <v>76</v>
      </c>
      <c r="F17" s="26" t="s">
        <v>77</v>
      </c>
      <c r="G17" s="26">
        <v>3.5428</v>
      </c>
      <c r="H17" s="26">
        <v>0</v>
      </c>
      <c r="I17" s="26">
        <v>0</v>
      </c>
      <c r="J17" s="26">
        <v>0</v>
      </c>
      <c r="K17" s="26">
        <v>0</v>
      </c>
      <c r="L17" s="48" t="s">
        <v>61</v>
      </c>
      <c r="M17" s="48" t="s">
        <v>22</v>
      </c>
      <c r="N17" s="49"/>
    </row>
    <row r="18" spans="1:14" ht="33" customHeight="1">
      <c r="A18" s="29"/>
      <c r="B18" s="29"/>
      <c r="C18" s="30"/>
      <c r="D18" s="25">
        <v>10</v>
      </c>
      <c r="E18" s="26" t="s">
        <v>78</v>
      </c>
      <c r="F18" s="26" t="s">
        <v>79</v>
      </c>
      <c r="G18" s="26">
        <v>3.6198</v>
      </c>
      <c r="H18" s="26">
        <v>0</v>
      </c>
      <c r="I18" s="26">
        <v>0</v>
      </c>
      <c r="J18" s="26">
        <v>0</v>
      </c>
      <c r="K18" s="26">
        <v>0</v>
      </c>
      <c r="L18" s="48" t="s">
        <v>61</v>
      </c>
      <c r="M18" s="48" t="s">
        <v>22</v>
      </c>
      <c r="N18" s="49"/>
    </row>
    <row r="19" spans="1:14" ht="33" customHeight="1">
      <c r="A19" s="29"/>
      <c r="B19" s="29"/>
      <c r="C19" s="30"/>
      <c r="D19" s="25">
        <v>11</v>
      </c>
      <c r="E19" s="26" t="s">
        <v>80</v>
      </c>
      <c r="F19" s="31" t="s">
        <v>81</v>
      </c>
      <c r="G19" s="26">
        <v>2.7157</v>
      </c>
      <c r="H19" s="26">
        <v>0</v>
      </c>
      <c r="I19" s="26">
        <v>0</v>
      </c>
      <c r="J19" s="26">
        <v>0</v>
      </c>
      <c r="K19" s="26">
        <v>0</v>
      </c>
      <c r="L19" s="48" t="s">
        <v>61</v>
      </c>
      <c r="M19" s="48" t="s">
        <v>22</v>
      </c>
      <c r="N19" s="49"/>
    </row>
    <row r="20" spans="1:14" ht="33" customHeight="1">
      <c r="A20" s="29"/>
      <c r="B20" s="29"/>
      <c r="C20" s="30"/>
      <c r="D20" s="25">
        <v>12</v>
      </c>
      <c r="E20" s="26" t="s">
        <v>82</v>
      </c>
      <c r="F20" s="31" t="s">
        <v>83</v>
      </c>
      <c r="G20" s="26">
        <v>1.2122</v>
      </c>
      <c r="H20" s="26">
        <v>0</v>
      </c>
      <c r="I20" s="26">
        <v>0</v>
      </c>
      <c r="J20" s="26">
        <v>0</v>
      </c>
      <c r="K20" s="26">
        <v>0</v>
      </c>
      <c r="L20" s="48" t="s">
        <v>61</v>
      </c>
      <c r="M20" s="48" t="s">
        <v>22</v>
      </c>
      <c r="N20" s="49"/>
    </row>
    <row r="21" spans="1:14" ht="33" customHeight="1">
      <c r="A21" s="29"/>
      <c r="B21" s="29"/>
      <c r="C21" s="30"/>
      <c r="D21" s="25">
        <v>13</v>
      </c>
      <c r="E21" s="26" t="s">
        <v>84</v>
      </c>
      <c r="F21" s="31" t="s">
        <v>85</v>
      </c>
      <c r="G21" s="26">
        <v>4.3789</v>
      </c>
      <c r="H21" s="26">
        <f>SUM(H9:H20)</f>
        <v>27.670499999999997</v>
      </c>
      <c r="I21" s="26">
        <f>SUM(I9:I20)</f>
        <v>18.382099999999998</v>
      </c>
      <c r="J21" s="26">
        <f>SUM(J9:J20)</f>
        <v>7.0879</v>
      </c>
      <c r="K21" s="26">
        <f>SUM(K9:K20)</f>
        <v>0</v>
      </c>
      <c r="L21" s="48" t="s">
        <v>61</v>
      </c>
      <c r="M21" s="48" t="s">
        <v>22</v>
      </c>
      <c r="N21" s="49"/>
    </row>
    <row r="22" spans="1:14" s="1" customFormat="1" ht="33" customHeight="1">
      <c r="A22" s="27"/>
      <c r="B22" s="27"/>
      <c r="C22" s="28"/>
      <c r="D22" s="25" t="s">
        <v>4</v>
      </c>
      <c r="E22" s="26" t="s">
        <v>58</v>
      </c>
      <c r="F22" s="26" t="s">
        <v>58</v>
      </c>
      <c r="G22" s="26">
        <f>SUM(G9:G21)</f>
        <v>49.236999999999995</v>
      </c>
      <c r="H22" s="26">
        <f>SUM(H9:H21)</f>
        <v>55.340999999999994</v>
      </c>
      <c r="I22" s="26">
        <f>SUM(I9:I21)</f>
        <v>36.764199999999995</v>
      </c>
      <c r="J22" s="26">
        <f>SUM(J9:J21)</f>
        <v>14.1758</v>
      </c>
      <c r="K22" s="26">
        <f>SUM(K9:K21)</f>
        <v>0</v>
      </c>
      <c r="L22" s="48" t="s">
        <v>58</v>
      </c>
      <c r="M22" s="48" t="s">
        <v>58</v>
      </c>
      <c r="N22" s="49"/>
    </row>
    <row r="23" spans="1:14" ht="33" customHeight="1">
      <c r="A23" s="23" t="s">
        <v>28</v>
      </c>
      <c r="B23" s="23">
        <v>1300</v>
      </c>
      <c r="C23" s="24">
        <v>5.62</v>
      </c>
      <c r="D23" s="25">
        <v>1</v>
      </c>
      <c r="E23" s="32" t="s">
        <v>86</v>
      </c>
      <c r="F23" s="32" t="s">
        <v>87</v>
      </c>
      <c r="G23" s="26">
        <f>H23+J23+K23</f>
        <v>0.78</v>
      </c>
      <c r="H23" s="26">
        <v>0.78</v>
      </c>
      <c r="I23" s="26">
        <v>0</v>
      </c>
      <c r="J23" s="26">
        <v>0</v>
      </c>
      <c r="K23" s="26">
        <v>0</v>
      </c>
      <c r="L23" s="32" t="s">
        <v>57</v>
      </c>
      <c r="M23" s="32" t="s">
        <v>22</v>
      </c>
      <c r="N23" s="51"/>
    </row>
    <row r="24" spans="1:14" ht="33" customHeight="1">
      <c r="A24" s="29"/>
      <c r="B24" s="29"/>
      <c r="C24" s="30"/>
      <c r="D24" s="25">
        <v>2</v>
      </c>
      <c r="E24" s="32" t="s">
        <v>88</v>
      </c>
      <c r="F24" s="32" t="s">
        <v>89</v>
      </c>
      <c r="G24" s="26">
        <f>H24+J24+K24</f>
        <v>0.84</v>
      </c>
      <c r="H24" s="26">
        <v>0.84</v>
      </c>
      <c r="I24" s="26">
        <v>0</v>
      </c>
      <c r="J24" s="26">
        <v>0</v>
      </c>
      <c r="K24" s="26">
        <v>0</v>
      </c>
      <c r="L24" s="32" t="s">
        <v>57</v>
      </c>
      <c r="M24" s="32" t="s">
        <v>22</v>
      </c>
      <c r="N24" s="52"/>
    </row>
    <row r="25" spans="1:14" ht="33" customHeight="1">
      <c r="A25" s="29"/>
      <c r="B25" s="29"/>
      <c r="C25" s="30"/>
      <c r="D25" s="25">
        <v>3</v>
      </c>
      <c r="E25" s="32" t="s">
        <v>90</v>
      </c>
      <c r="F25" s="32" t="s">
        <v>91</v>
      </c>
      <c r="G25" s="26">
        <f>H25+J25+K25</f>
        <v>4</v>
      </c>
      <c r="H25" s="26">
        <v>4</v>
      </c>
      <c r="I25" s="26">
        <v>0</v>
      </c>
      <c r="J25" s="26">
        <v>0</v>
      </c>
      <c r="K25" s="26">
        <v>0</v>
      </c>
      <c r="L25" s="32" t="s">
        <v>57</v>
      </c>
      <c r="M25" s="32" t="s">
        <v>22</v>
      </c>
      <c r="N25" s="53"/>
    </row>
    <row r="26" spans="1:14" s="1" customFormat="1" ht="33" customHeight="1">
      <c r="A26" s="27"/>
      <c r="B26" s="27"/>
      <c r="C26" s="28"/>
      <c r="D26" s="25" t="s">
        <v>4</v>
      </c>
      <c r="E26" s="26" t="s">
        <v>58</v>
      </c>
      <c r="F26" s="26" t="s">
        <v>58</v>
      </c>
      <c r="G26" s="26">
        <f>SUM(G23:G25)</f>
        <v>5.62</v>
      </c>
      <c r="H26" s="26">
        <f>SUM(H23:H25)</f>
        <v>5.62</v>
      </c>
      <c r="I26" s="26">
        <f>SUM(I23:I25)</f>
        <v>0</v>
      </c>
      <c r="J26" s="26">
        <f>SUM(J23:J25)</f>
        <v>0</v>
      </c>
      <c r="K26" s="26">
        <f>SUM(K23:K25)</f>
        <v>0</v>
      </c>
      <c r="L26" s="48" t="s">
        <v>58</v>
      </c>
      <c r="M26" s="48" t="s">
        <v>58</v>
      </c>
      <c r="N26" s="50"/>
    </row>
    <row r="27" spans="1:14" s="1" customFormat="1" ht="33" customHeight="1">
      <c r="A27" s="29" t="s">
        <v>27</v>
      </c>
      <c r="B27" s="29">
        <v>1150</v>
      </c>
      <c r="C27" s="30">
        <v>5.1696</v>
      </c>
      <c r="D27" s="25">
        <v>1</v>
      </c>
      <c r="E27" s="31" t="s">
        <v>92</v>
      </c>
      <c r="F27" s="26" t="s">
        <v>93</v>
      </c>
      <c r="G27" s="26">
        <v>2.8178</v>
      </c>
      <c r="H27" s="26">
        <v>0</v>
      </c>
      <c r="I27" s="26">
        <v>0</v>
      </c>
      <c r="J27" s="26">
        <v>0</v>
      </c>
      <c r="K27" s="26">
        <v>2.8178</v>
      </c>
      <c r="L27" s="54" t="s">
        <v>57</v>
      </c>
      <c r="M27" s="54" t="s">
        <v>22</v>
      </c>
      <c r="N27" s="50"/>
    </row>
    <row r="28" spans="1:14" ht="33" customHeight="1">
      <c r="A28" s="29"/>
      <c r="B28" s="29"/>
      <c r="C28" s="30"/>
      <c r="D28" s="25">
        <v>2</v>
      </c>
      <c r="E28" s="33" t="s">
        <v>94</v>
      </c>
      <c r="F28" s="34" t="s">
        <v>95</v>
      </c>
      <c r="G28" s="26">
        <v>2.3518</v>
      </c>
      <c r="H28" s="26">
        <v>0</v>
      </c>
      <c r="I28" s="26">
        <v>0</v>
      </c>
      <c r="J28" s="26">
        <v>0</v>
      </c>
      <c r="K28" s="26">
        <v>2.3518</v>
      </c>
      <c r="L28" s="54" t="s">
        <v>96</v>
      </c>
      <c r="M28" s="54" t="s">
        <v>22</v>
      </c>
      <c r="N28" s="55"/>
    </row>
    <row r="29" spans="1:14" s="1" customFormat="1" ht="33" customHeight="1">
      <c r="A29" s="27"/>
      <c r="B29" s="27"/>
      <c r="C29" s="28"/>
      <c r="D29" s="25" t="s">
        <v>4</v>
      </c>
      <c r="E29" s="26" t="s">
        <v>58</v>
      </c>
      <c r="F29" s="26" t="s">
        <v>58</v>
      </c>
      <c r="G29" s="26">
        <f>SUM(G27:G28)</f>
        <v>5.1696</v>
      </c>
      <c r="H29" s="26">
        <f>SUM(H28:H28)</f>
        <v>0</v>
      </c>
      <c r="I29" s="26">
        <f>SUM(I28:I28)</f>
        <v>0</v>
      </c>
      <c r="J29" s="26">
        <v>0</v>
      </c>
      <c r="K29" s="26">
        <f>SUM(K27:K28)</f>
        <v>5.1696</v>
      </c>
      <c r="L29" s="48" t="s">
        <v>58</v>
      </c>
      <c r="M29" s="48" t="s">
        <v>58</v>
      </c>
      <c r="N29" s="49"/>
    </row>
    <row r="30" spans="1:14" s="3" customFormat="1" ht="33" customHeight="1">
      <c r="A30" s="23" t="s">
        <v>26</v>
      </c>
      <c r="B30" s="23">
        <v>344</v>
      </c>
      <c r="C30" s="24">
        <v>0.9579</v>
      </c>
      <c r="D30" s="25">
        <v>1</v>
      </c>
      <c r="E30" s="26" t="s">
        <v>97</v>
      </c>
      <c r="F30" s="26" t="s">
        <v>98</v>
      </c>
      <c r="G30" s="26">
        <v>0.9579</v>
      </c>
      <c r="H30" s="26">
        <v>0</v>
      </c>
      <c r="I30" s="26">
        <v>0</v>
      </c>
      <c r="J30" s="26">
        <v>0</v>
      </c>
      <c r="K30" s="26">
        <f>SUM(K23:K29)</f>
        <v>10.3392</v>
      </c>
      <c r="L30" s="48" t="s">
        <v>61</v>
      </c>
      <c r="M30" s="48" t="s">
        <v>22</v>
      </c>
      <c r="N30" s="56"/>
    </row>
    <row r="31" spans="1:14" s="1" customFormat="1" ht="33" customHeight="1">
      <c r="A31" s="27"/>
      <c r="B31" s="27"/>
      <c r="C31" s="28"/>
      <c r="D31" s="25" t="s">
        <v>4</v>
      </c>
      <c r="E31" s="26" t="s">
        <v>58</v>
      </c>
      <c r="F31" s="26" t="s">
        <v>58</v>
      </c>
      <c r="G31" s="26">
        <f>SUM(G30:G30)</f>
        <v>0.9579</v>
      </c>
      <c r="H31" s="26">
        <f>SUM(H23:H30)</f>
        <v>11.24</v>
      </c>
      <c r="I31" s="26">
        <f>SUM(I23:I30)</f>
        <v>0</v>
      </c>
      <c r="J31" s="26">
        <f>SUM(J30:J30)</f>
        <v>0</v>
      </c>
      <c r="K31" s="26">
        <f>SUM(K30:K30)</f>
        <v>10.3392</v>
      </c>
      <c r="L31" s="49" t="s">
        <v>58</v>
      </c>
      <c r="M31" s="49" t="s">
        <v>58</v>
      </c>
      <c r="N31" s="49"/>
    </row>
    <row r="32" spans="1:14" ht="33" customHeight="1">
      <c r="A32" s="35" t="s">
        <v>30</v>
      </c>
      <c r="B32" s="23">
        <v>31329</v>
      </c>
      <c r="C32" s="36">
        <f>G62</f>
        <v>152.71166666666667</v>
      </c>
      <c r="D32" s="25">
        <v>1</v>
      </c>
      <c r="E32" s="34" t="s">
        <v>99</v>
      </c>
      <c r="F32" s="34" t="s">
        <v>100</v>
      </c>
      <c r="G32" s="26">
        <v>7</v>
      </c>
      <c r="H32" s="26">
        <f aca="true" t="shared" si="0" ref="H32:H61">G32-J32-K32</f>
        <v>7</v>
      </c>
      <c r="I32" s="26">
        <v>7</v>
      </c>
      <c r="J32" s="26">
        <v>0</v>
      </c>
      <c r="K32" s="26">
        <v>0</v>
      </c>
      <c r="L32" s="48" t="s">
        <v>61</v>
      </c>
      <c r="M32" s="48" t="s">
        <v>22</v>
      </c>
      <c r="N32" s="57"/>
    </row>
    <row r="33" spans="1:14" ht="33" customHeight="1">
      <c r="A33" s="37"/>
      <c r="B33" s="29"/>
      <c r="C33" s="38"/>
      <c r="D33" s="25">
        <v>2</v>
      </c>
      <c r="E33" s="34" t="s">
        <v>101</v>
      </c>
      <c r="F33" s="34" t="s">
        <v>102</v>
      </c>
      <c r="G33" s="26">
        <v>1.3313333333333333</v>
      </c>
      <c r="H33" s="26">
        <f t="shared" si="0"/>
        <v>1.3313333333333333</v>
      </c>
      <c r="I33" s="26">
        <v>1.3313333333333333</v>
      </c>
      <c r="J33" s="26">
        <v>0</v>
      </c>
      <c r="K33" s="26">
        <v>0</v>
      </c>
      <c r="L33" s="48" t="s">
        <v>61</v>
      </c>
      <c r="M33" s="48" t="s">
        <v>22</v>
      </c>
      <c r="N33" s="57"/>
    </row>
    <row r="34" spans="1:14" ht="33" customHeight="1">
      <c r="A34" s="37"/>
      <c r="B34" s="29"/>
      <c r="C34" s="38"/>
      <c r="D34" s="25">
        <v>3</v>
      </c>
      <c r="E34" s="34" t="s">
        <v>101</v>
      </c>
      <c r="F34" s="34" t="s">
        <v>103</v>
      </c>
      <c r="G34" s="26">
        <v>4.22</v>
      </c>
      <c r="H34" s="26">
        <f t="shared" si="0"/>
        <v>4.22</v>
      </c>
      <c r="I34" s="26">
        <v>4.22</v>
      </c>
      <c r="J34" s="26">
        <v>0</v>
      </c>
      <c r="K34" s="26">
        <v>0</v>
      </c>
      <c r="L34" s="48" t="s">
        <v>61</v>
      </c>
      <c r="M34" s="48" t="s">
        <v>22</v>
      </c>
      <c r="N34" s="57"/>
    </row>
    <row r="35" spans="1:14" ht="33" customHeight="1">
      <c r="A35" s="37"/>
      <c r="B35" s="29"/>
      <c r="C35" s="38"/>
      <c r="D35" s="25">
        <v>4</v>
      </c>
      <c r="E35" s="34" t="s">
        <v>104</v>
      </c>
      <c r="F35" s="34" t="s">
        <v>105</v>
      </c>
      <c r="G35" s="26">
        <v>3.3266666666666667</v>
      </c>
      <c r="H35" s="26">
        <f t="shared" si="0"/>
        <v>3.3266666666666667</v>
      </c>
      <c r="I35" s="26">
        <v>3.3266666666666667</v>
      </c>
      <c r="J35" s="26">
        <v>0</v>
      </c>
      <c r="K35" s="26">
        <v>0</v>
      </c>
      <c r="L35" s="48" t="s">
        <v>61</v>
      </c>
      <c r="M35" s="48" t="s">
        <v>22</v>
      </c>
      <c r="N35" s="57"/>
    </row>
    <row r="36" spans="1:14" ht="33" customHeight="1">
      <c r="A36" s="37"/>
      <c r="B36" s="29"/>
      <c r="C36" s="38"/>
      <c r="D36" s="25">
        <v>5</v>
      </c>
      <c r="E36" s="34" t="s">
        <v>106</v>
      </c>
      <c r="F36" s="34" t="s">
        <v>107</v>
      </c>
      <c r="G36" s="26">
        <v>2.2733333333333334</v>
      </c>
      <c r="H36" s="26">
        <f t="shared" si="0"/>
        <v>2.2733333333333334</v>
      </c>
      <c r="I36" s="26">
        <v>2.2733333333333334</v>
      </c>
      <c r="J36" s="26">
        <v>0</v>
      </c>
      <c r="K36" s="26">
        <v>0</v>
      </c>
      <c r="L36" s="48" t="s">
        <v>61</v>
      </c>
      <c r="M36" s="48" t="s">
        <v>22</v>
      </c>
      <c r="N36" s="57"/>
    </row>
    <row r="37" spans="1:14" ht="33" customHeight="1">
      <c r="A37" s="37"/>
      <c r="B37" s="29"/>
      <c r="C37" s="38"/>
      <c r="D37" s="25">
        <v>6</v>
      </c>
      <c r="E37" s="34" t="s">
        <v>108</v>
      </c>
      <c r="F37" s="34" t="s">
        <v>109</v>
      </c>
      <c r="G37" s="26">
        <v>3.0566666666666666</v>
      </c>
      <c r="H37" s="26">
        <f t="shared" si="0"/>
        <v>3.0566666666666666</v>
      </c>
      <c r="I37" s="26">
        <v>3.0566666666666666</v>
      </c>
      <c r="J37" s="26">
        <v>0</v>
      </c>
      <c r="K37" s="26">
        <v>0</v>
      </c>
      <c r="L37" s="48" t="s">
        <v>61</v>
      </c>
      <c r="M37" s="48" t="s">
        <v>22</v>
      </c>
      <c r="N37" s="57"/>
    </row>
    <row r="38" spans="1:14" ht="33" customHeight="1">
      <c r="A38" s="37"/>
      <c r="B38" s="29"/>
      <c r="C38" s="38"/>
      <c r="D38" s="25">
        <v>7</v>
      </c>
      <c r="E38" s="34" t="s">
        <v>110</v>
      </c>
      <c r="F38" s="34" t="s">
        <v>111</v>
      </c>
      <c r="G38" s="26">
        <v>6.6866666666666665</v>
      </c>
      <c r="H38" s="26">
        <f t="shared" si="0"/>
        <v>6.6866666666666665</v>
      </c>
      <c r="I38" s="26">
        <v>6.6866666666666665</v>
      </c>
      <c r="J38" s="26">
        <v>0</v>
      </c>
      <c r="K38" s="26">
        <v>0</v>
      </c>
      <c r="L38" s="48" t="s">
        <v>61</v>
      </c>
      <c r="M38" s="48" t="s">
        <v>22</v>
      </c>
      <c r="N38" s="57"/>
    </row>
    <row r="39" spans="1:14" ht="33" customHeight="1">
      <c r="A39" s="37"/>
      <c r="B39" s="29"/>
      <c r="C39" s="38"/>
      <c r="D39" s="25">
        <v>8</v>
      </c>
      <c r="E39" s="34" t="s">
        <v>112</v>
      </c>
      <c r="F39" s="34" t="s">
        <v>113</v>
      </c>
      <c r="G39" s="26">
        <v>8.82</v>
      </c>
      <c r="H39" s="26">
        <f t="shared" si="0"/>
        <v>8.82</v>
      </c>
      <c r="I39" s="26">
        <v>8.82</v>
      </c>
      <c r="J39" s="26">
        <v>0</v>
      </c>
      <c r="K39" s="26">
        <v>0</v>
      </c>
      <c r="L39" s="48" t="s">
        <v>61</v>
      </c>
      <c r="M39" s="48" t="s">
        <v>22</v>
      </c>
      <c r="N39" s="58"/>
    </row>
    <row r="40" spans="1:14" ht="33" customHeight="1">
      <c r="A40" s="37"/>
      <c r="B40" s="29"/>
      <c r="C40" s="38"/>
      <c r="D40" s="25">
        <v>9</v>
      </c>
      <c r="E40" s="34" t="s">
        <v>114</v>
      </c>
      <c r="F40" s="34" t="s">
        <v>115</v>
      </c>
      <c r="G40" s="26">
        <v>15.333333333333334</v>
      </c>
      <c r="H40" s="26">
        <f t="shared" si="0"/>
        <v>15.333333333333334</v>
      </c>
      <c r="I40" s="26">
        <v>15.333333333333334</v>
      </c>
      <c r="J40" s="59">
        <v>0</v>
      </c>
      <c r="K40" s="60">
        <v>0</v>
      </c>
      <c r="L40" s="48" t="s">
        <v>61</v>
      </c>
      <c r="M40" s="48" t="s">
        <v>22</v>
      </c>
      <c r="N40" s="61"/>
    </row>
    <row r="41" spans="1:14" ht="33" customHeight="1">
      <c r="A41" s="37"/>
      <c r="B41" s="29"/>
      <c r="C41" s="38"/>
      <c r="D41" s="25">
        <v>10</v>
      </c>
      <c r="E41" s="34" t="s">
        <v>116</v>
      </c>
      <c r="F41" s="34" t="s">
        <v>117</v>
      </c>
      <c r="G41" s="26">
        <v>9.762666666666666</v>
      </c>
      <c r="H41" s="26">
        <f t="shared" si="0"/>
        <v>9.762666666666666</v>
      </c>
      <c r="I41" s="26">
        <v>9.762666666666666</v>
      </c>
      <c r="J41" s="26">
        <v>0</v>
      </c>
      <c r="K41" s="26">
        <v>0</v>
      </c>
      <c r="L41" s="48" t="s">
        <v>61</v>
      </c>
      <c r="M41" s="48" t="s">
        <v>22</v>
      </c>
      <c r="N41" s="62"/>
    </row>
    <row r="42" spans="1:14" ht="33" customHeight="1">
      <c r="A42" s="37"/>
      <c r="B42" s="29"/>
      <c r="C42" s="38"/>
      <c r="D42" s="25">
        <v>11</v>
      </c>
      <c r="E42" s="34" t="s">
        <v>118</v>
      </c>
      <c r="F42" s="34" t="s">
        <v>119</v>
      </c>
      <c r="G42" s="26">
        <v>6.11</v>
      </c>
      <c r="H42" s="26">
        <f t="shared" si="0"/>
        <v>6.11</v>
      </c>
      <c r="I42" s="26">
        <v>6.11</v>
      </c>
      <c r="J42" s="26">
        <v>0</v>
      </c>
      <c r="K42" s="26">
        <v>0</v>
      </c>
      <c r="L42" s="48" t="s">
        <v>61</v>
      </c>
      <c r="M42" s="48" t="s">
        <v>22</v>
      </c>
      <c r="N42" s="62"/>
    </row>
    <row r="43" spans="1:14" ht="33" customHeight="1">
      <c r="A43" s="37"/>
      <c r="B43" s="29"/>
      <c r="C43" s="38"/>
      <c r="D43" s="25">
        <v>12</v>
      </c>
      <c r="E43" s="34" t="s">
        <v>120</v>
      </c>
      <c r="F43" s="34" t="s">
        <v>121</v>
      </c>
      <c r="G43" s="26">
        <v>3.4733333333333336</v>
      </c>
      <c r="H43" s="26">
        <f t="shared" si="0"/>
        <v>3.4733333333333336</v>
      </c>
      <c r="I43" s="26">
        <v>3.4733333333333336</v>
      </c>
      <c r="J43" s="26">
        <v>0</v>
      </c>
      <c r="K43" s="26">
        <v>0</v>
      </c>
      <c r="L43" s="48" t="s">
        <v>61</v>
      </c>
      <c r="M43" s="48" t="s">
        <v>22</v>
      </c>
      <c r="N43" s="61"/>
    </row>
    <row r="44" spans="1:14" ht="33" customHeight="1">
      <c r="A44" s="37"/>
      <c r="B44" s="29"/>
      <c r="C44" s="38"/>
      <c r="D44" s="25">
        <v>13</v>
      </c>
      <c r="E44" s="34" t="s">
        <v>122</v>
      </c>
      <c r="F44" s="34" t="s">
        <v>123</v>
      </c>
      <c r="G44" s="26">
        <v>9.133199999999999</v>
      </c>
      <c r="H44" s="26">
        <f t="shared" si="0"/>
        <v>0.08519999999999861</v>
      </c>
      <c r="I44" s="26">
        <v>0.08519999999999861</v>
      </c>
      <c r="J44" s="26">
        <v>9.048</v>
      </c>
      <c r="K44" s="26">
        <v>0</v>
      </c>
      <c r="L44" s="48" t="s">
        <v>61</v>
      </c>
      <c r="M44" s="48" t="s">
        <v>22</v>
      </c>
      <c r="N44" s="62"/>
    </row>
    <row r="45" spans="1:14" ht="33" customHeight="1">
      <c r="A45" s="37"/>
      <c r="B45" s="29"/>
      <c r="C45" s="38"/>
      <c r="D45" s="25">
        <v>14</v>
      </c>
      <c r="E45" s="34" t="s">
        <v>124</v>
      </c>
      <c r="F45" s="34" t="s">
        <v>125</v>
      </c>
      <c r="G45" s="26">
        <v>4.333333333333333</v>
      </c>
      <c r="H45" s="26">
        <f t="shared" si="0"/>
        <v>4.263333333333333</v>
      </c>
      <c r="I45" s="26">
        <v>4.263333333333333</v>
      </c>
      <c r="J45" s="26">
        <v>0.07</v>
      </c>
      <c r="K45" s="26">
        <v>0</v>
      </c>
      <c r="L45" s="48" t="s">
        <v>61</v>
      </c>
      <c r="M45" s="48" t="s">
        <v>22</v>
      </c>
      <c r="N45" s="62"/>
    </row>
    <row r="46" spans="1:14" ht="33" customHeight="1">
      <c r="A46" s="37"/>
      <c r="B46" s="29"/>
      <c r="C46" s="38"/>
      <c r="D46" s="25">
        <v>15</v>
      </c>
      <c r="E46" s="34" t="s">
        <v>126</v>
      </c>
      <c r="F46" s="34" t="s">
        <v>127</v>
      </c>
      <c r="G46" s="26">
        <v>3.8324</v>
      </c>
      <c r="H46" s="26">
        <f t="shared" si="0"/>
        <v>3.8324</v>
      </c>
      <c r="I46" s="26">
        <v>3.8324</v>
      </c>
      <c r="J46" s="26">
        <v>0</v>
      </c>
      <c r="K46" s="26">
        <v>0</v>
      </c>
      <c r="L46" s="48" t="s">
        <v>61</v>
      </c>
      <c r="M46" s="48" t="s">
        <v>22</v>
      </c>
      <c r="N46" s="57"/>
    </row>
    <row r="47" spans="1:14" ht="33" customHeight="1">
      <c r="A47" s="37"/>
      <c r="B47" s="29"/>
      <c r="C47" s="38"/>
      <c r="D47" s="25">
        <v>16</v>
      </c>
      <c r="E47" s="34" t="s">
        <v>128</v>
      </c>
      <c r="F47" s="34" t="s">
        <v>129</v>
      </c>
      <c r="G47" s="26">
        <v>0.4104</v>
      </c>
      <c r="H47" s="26">
        <f t="shared" si="0"/>
        <v>0.4104</v>
      </c>
      <c r="I47" s="26">
        <v>0.4104</v>
      </c>
      <c r="J47" s="26">
        <v>0</v>
      </c>
      <c r="K47" s="26">
        <v>0</v>
      </c>
      <c r="L47" s="48" t="s">
        <v>61</v>
      </c>
      <c r="M47" s="48" t="s">
        <v>22</v>
      </c>
      <c r="N47" s="51"/>
    </row>
    <row r="48" spans="1:14" ht="33" customHeight="1">
      <c r="A48" s="37"/>
      <c r="B48" s="29"/>
      <c r="C48" s="38"/>
      <c r="D48" s="25">
        <v>17</v>
      </c>
      <c r="E48" s="34" t="s">
        <v>130</v>
      </c>
      <c r="F48" s="34" t="s">
        <v>123</v>
      </c>
      <c r="G48" s="26">
        <v>4.6866666666666665</v>
      </c>
      <c r="H48" s="26">
        <f t="shared" si="0"/>
        <v>4.657766666666666</v>
      </c>
      <c r="I48" s="26">
        <v>4.657766666666666</v>
      </c>
      <c r="J48" s="26">
        <v>0.0289</v>
      </c>
      <c r="K48" s="26">
        <v>0</v>
      </c>
      <c r="L48" s="48" t="s">
        <v>61</v>
      </c>
      <c r="M48" s="48" t="s">
        <v>22</v>
      </c>
      <c r="N48" s="51"/>
    </row>
    <row r="49" spans="1:14" ht="33" customHeight="1">
      <c r="A49" s="37"/>
      <c r="B49" s="29"/>
      <c r="C49" s="38"/>
      <c r="D49" s="25">
        <v>18</v>
      </c>
      <c r="E49" s="34" t="s">
        <v>131</v>
      </c>
      <c r="F49" s="34" t="s">
        <v>132</v>
      </c>
      <c r="G49" s="26">
        <v>6.2688</v>
      </c>
      <c r="H49" s="26">
        <f t="shared" si="0"/>
        <v>6.2688</v>
      </c>
      <c r="I49" s="26">
        <v>6.2688</v>
      </c>
      <c r="J49" s="26">
        <v>0</v>
      </c>
      <c r="K49" s="26">
        <v>0</v>
      </c>
      <c r="L49" s="48" t="s">
        <v>61</v>
      </c>
      <c r="M49" s="48" t="s">
        <v>22</v>
      </c>
      <c r="N49" s="53"/>
    </row>
    <row r="50" spans="1:14" ht="33" customHeight="1">
      <c r="A50" s="37"/>
      <c r="B50" s="29"/>
      <c r="C50" s="38"/>
      <c r="D50" s="25">
        <v>19</v>
      </c>
      <c r="E50" s="34" t="s">
        <v>133</v>
      </c>
      <c r="F50" s="34" t="s">
        <v>134</v>
      </c>
      <c r="G50" s="26">
        <v>6.061266666666667</v>
      </c>
      <c r="H50" s="26">
        <f t="shared" si="0"/>
        <v>4.5883666666666665</v>
      </c>
      <c r="I50" s="26">
        <v>4.5883666666666665</v>
      </c>
      <c r="J50" s="26">
        <v>1.4729</v>
      </c>
      <c r="K50" s="26">
        <v>0</v>
      </c>
      <c r="L50" s="48" t="s">
        <v>61</v>
      </c>
      <c r="M50" s="48" t="s">
        <v>22</v>
      </c>
      <c r="N50" s="53"/>
    </row>
    <row r="51" spans="1:14" ht="33" customHeight="1">
      <c r="A51" s="37"/>
      <c r="B51" s="29"/>
      <c r="C51" s="38"/>
      <c r="D51" s="25">
        <v>20</v>
      </c>
      <c r="E51" s="34" t="s">
        <v>135</v>
      </c>
      <c r="F51" s="34" t="s">
        <v>136</v>
      </c>
      <c r="G51" s="26">
        <v>0.1835</v>
      </c>
      <c r="H51" s="26">
        <f t="shared" si="0"/>
        <v>0.1835</v>
      </c>
      <c r="I51" s="26">
        <v>0.1835</v>
      </c>
      <c r="J51" s="26">
        <v>0</v>
      </c>
      <c r="K51" s="26">
        <v>0</v>
      </c>
      <c r="L51" s="48" t="s">
        <v>96</v>
      </c>
      <c r="M51" s="48" t="s">
        <v>22</v>
      </c>
      <c r="N51" s="52"/>
    </row>
    <row r="52" spans="1:14" ht="33" customHeight="1">
      <c r="A52" s="37"/>
      <c r="B52" s="29"/>
      <c r="C52" s="38"/>
      <c r="D52" s="25">
        <v>21</v>
      </c>
      <c r="E52" s="34" t="s">
        <v>137</v>
      </c>
      <c r="F52" s="34" t="s">
        <v>138</v>
      </c>
      <c r="G52" s="26">
        <v>11.999333333333334</v>
      </c>
      <c r="H52" s="26">
        <f t="shared" si="0"/>
        <v>11.999333333333334</v>
      </c>
      <c r="I52" s="26">
        <v>11.999333333333334</v>
      </c>
      <c r="J52" s="26">
        <v>0</v>
      </c>
      <c r="K52" s="26">
        <v>0</v>
      </c>
      <c r="L52" s="48" t="s">
        <v>61</v>
      </c>
      <c r="M52" s="48" t="s">
        <v>22</v>
      </c>
      <c r="N52" s="53"/>
    </row>
    <row r="53" spans="1:14" ht="33" customHeight="1">
      <c r="A53" s="37"/>
      <c r="B53" s="29"/>
      <c r="C53" s="38"/>
      <c r="D53" s="25">
        <v>22</v>
      </c>
      <c r="E53" s="34" t="s">
        <v>139</v>
      </c>
      <c r="F53" s="34" t="s">
        <v>140</v>
      </c>
      <c r="G53" s="26">
        <v>3.3893</v>
      </c>
      <c r="H53" s="26">
        <f t="shared" si="0"/>
        <v>0.4966999999999997</v>
      </c>
      <c r="I53" s="26">
        <v>0.4966999999999997</v>
      </c>
      <c r="J53" s="26">
        <v>2.8926000000000003</v>
      </c>
      <c r="K53" s="26">
        <v>0</v>
      </c>
      <c r="L53" s="48" t="s">
        <v>61</v>
      </c>
      <c r="M53" s="48" t="s">
        <v>22</v>
      </c>
      <c r="N53" s="53"/>
    </row>
    <row r="54" spans="1:14" ht="33" customHeight="1">
      <c r="A54" s="37"/>
      <c r="B54" s="29"/>
      <c r="C54" s="38"/>
      <c r="D54" s="25">
        <v>23</v>
      </c>
      <c r="E54" s="34" t="s">
        <v>141</v>
      </c>
      <c r="F54" s="34" t="s">
        <v>142</v>
      </c>
      <c r="G54" s="26">
        <v>2.9065999999999996</v>
      </c>
      <c r="H54" s="26">
        <f t="shared" si="0"/>
        <v>0</v>
      </c>
      <c r="I54" s="26">
        <v>0</v>
      </c>
      <c r="J54" s="26">
        <v>2.9065999999999996</v>
      </c>
      <c r="K54" s="26">
        <v>0</v>
      </c>
      <c r="L54" s="48" t="s">
        <v>61</v>
      </c>
      <c r="M54" s="48" t="s">
        <v>22</v>
      </c>
      <c r="N54" s="53"/>
    </row>
    <row r="55" spans="1:14" ht="33" customHeight="1">
      <c r="A55" s="37"/>
      <c r="B55" s="29"/>
      <c r="C55" s="38"/>
      <c r="D55" s="25">
        <v>24</v>
      </c>
      <c r="E55" s="34" t="s">
        <v>143</v>
      </c>
      <c r="F55" s="34" t="s">
        <v>142</v>
      </c>
      <c r="G55" s="26">
        <v>2.1929000000000003</v>
      </c>
      <c r="H55" s="26">
        <f t="shared" si="0"/>
        <v>0</v>
      </c>
      <c r="I55" s="26">
        <v>0</v>
      </c>
      <c r="J55" s="26">
        <v>2.1929000000000003</v>
      </c>
      <c r="K55" s="26">
        <v>0</v>
      </c>
      <c r="L55" s="48" t="s">
        <v>61</v>
      </c>
      <c r="M55" s="48" t="s">
        <v>22</v>
      </c>
      <c r="N55" s="53"/>
    </row>
    <row r="56" spans="1:14" ht="33" customHeight="1">
      <c r="A56" s="37"/>
      <c r="B56" s="29"/>
      <c r="C56" s="38"/>
      <c r="D56" s="25">
        <v>25</v>
      </c>
      <c r="E56" s="34" t="s">
        <v>144</v>
      </c>
      <c r="F56" s="34" t="s">
        <v>145</v>
      </c>
      <c r="G56" s="26">
        <v>9.333333333333334</v>
      </c>
      <c r="H56" s="26">
        <f t="shared" si="0"/>
        <v>9.333333333333334</v>
      </c>
      <c r="I56" s="26">
        <v>9.333333333333334</v>
      </c>
      <c r="J56" s="26">
        <v>0</v>
      </c>
      <c r="K56" s="26">
        <v>0</v>
      </c>
      <c r="L56" s="48" t="s">
        <v>61</v>
      </c>
      <c r="M56" s="48" t="s">
        <v>22</v>
      </c>
      <c r="N56" s="53"/>
    </row>
    <row r="57" spans="1:14" ht="33" customHeight="1">
      <c r="A57" s="37"/>
      <c r="B57" s="29"/>
      <c r="C57" s="38"/>
      <c r="D57" s="25">
        <v>26</v>
      </c>
      <c r="E57" s="34" t="s">
        <v>146</v>
      </c>
      <c r="F57" s="34" t="s">
        <v>147</v>
      </c>
      <c r="G57" s="26">
        <v>7.866666666666666</v>
      </c>
      <c r="H57" s="26">
        <f t="shared" si="0"/>
        <v>7.866666666666666</v>
      </c>
      <c r="I57" s="26">
        <v>7.866666666666666</v>
      </c>
      <c r="J57" s="26">
        <v>0</v>
      </c>
      <c r="K57" s="26">
        <v>0</v>
      </c>
      <c r="L57" s="48" t="s">
        <v>61</v>
      </c>
      <c r="M57" s="48" t="s">
        <v>22</v>
      </c>
      <c r="N57" s="53"/>
    </row>
    <row r="58" spans="1:14" ht="33" customHeight="1">
      <c r="A58" s="37"/>
      <c r="B58" s="29"/>
      <c r="C58" s="38"/>
      <c r="D58" s="25">
        <v>27</v>
      </c>
      <c r="E58" s="34" t="s">
        <v>148</v>
      </c>
      <c r="F58" s="34" t="s">
        <v>149</v>
      </c>
      <c r="G58" s="26">
        <v>1.326</v>
      </c>
      <c r="H58" s="26">
        <f t="shared" si="0"/>
        <v>1.326</v>
      </c>
      <c r="I58" s="26">
        <v>1.326</v>
      </c>
      <c r="J58" s="26">
        <v>0</v>
      </c>
      <c r="K58" s="26">
        <v>0</v>
      </c>
      <c r="L58" s="48" t="s">
        <v>61</v>
      </c>
      <c r="M58" s="48" t="s">
        <v>22</v>
      </c>
      <c r="N58" s="53"/>
    </row>
    <row r="59" spans="1:14" ht="33" customHeight="1">
      <c r="A59" s="37"/>
      <c r="B59" s="29"/>
      <c r="C59" s="38"/>
      <c r="D59" s="25">
        <v>28</v>
      </c>
      <c r="E59" s="34" t="s">
        <v>148</v>
      </c>
      <c r="F59" s="34" t="s">
        <v>149</v>
      </c>
      <c r="G59" s="26">
        <v>1.1333</v>
      </c>
      <c r="H59" s="26">
        <f t="shared" si="0"/>
        <v>1.1333</v>
      </c>
      <c r="I59" s="26">
        <v>1.1333</v>
      </c>
      <c r="J59" s="26">
        <v>0</v>
      </c>
      <c r="K59" s="26">
        <v>0</v>
      </c>
      <c r="L59" s="48" t="s">
        <v>61</v>
      </c>
      <c r="M59" s="48" t="s">
        <v>22</v>
      </c>
      <c r="N59" s="53"/>
    </row>
    <row r="60" spans="1:14" ht="33" customHeight="1">
      <c r="A60" s="37"/>
      <c r="B60" s="29"/>
      <c r="C60" s="38"/>
      <c r="D60" s="25">
        <v>29</v>
      </c>
      <c r="E60" s="34" t="s">
        <v>150</v>
      </c>
      <c r="F60" s="34" t="s">
        <v>151</v>
      </c>
      <c r="G60" s="26">
        <v>1.4</v>
      </c>
      <c r="H60" s="26">
        <f t="shared" si="0"/>
        <v>0</v>
      </c>
      <c r="I60" s="26">
        <v>0</v>
      </c>
      <c r="J60" s="26">
        <v>0</v>
      </c>
      <c r="K60" s="26">
        <v>1.4</v>
      </c>
      <c r="L60" s="48" t="s">
        <v>96</v>
      </c>
      <c r="M60" s="48" t="s">
        <v>22</v>
      </c>
      <c r="N60" s="52"/>
    </row>
    <row r="61" spans="1:14" ht="33" customHeight="1">
      <c r="A61" s="37"/>
      <c r="B61" s="29"/>
      <c r="C61" s="38"/>
      <c r="D61" s="25">
        <v>30</v>
      </c>
      <c r="E61" s="34" t="s">
        <v>152</v>
      </c>
      <c r="F61" s="34" t="s">
        <v>153</v>
      </c>
      <c r="G61" s="26">
        <v>4.860666666666666</v>
      </c>
      <c r="H61" s="26">
        <f t="shared" si="0"/>
        <v>4.860666666666666</v>
      </c>
      <c r="I61" s="26">
        <v>4.860666666666666</v>
      </c>
      <c r="J61" s="26">
        <v>0</v>
      </c>
      <c r="K61" s="26">
        <v>0</v>
      </c>
      <c r="L61" s="48" t="s">
        <v>61</v>
      </c>
      <c r="M61" s="48" t="s">
        <v>22</v>
      </c>
      <c r="N61" s="53"/>
    </row>
    <row r="62" spans="1:14" s="1" customFormat="1" ht="33" customHeight="1">
      <c r="A62" s="39"/>
      <c r="B62" s="27"/>
      <c r="C62" s="40"/>
      <c r="D62" s="25" t="s">
        <v>4</v>
      </c>
      <c r="E62" s="26" t="s">
        <v>58</v>
      </c>
      <c r="F62" s="26" t="s">
        <v>58</v>
      </c>
      <c r="G62" s="26">
        <f>SUM(G32:G61)</f>
        <v>152.71166666666667</v>
      </c>
      <c r="H62" s="26">
        <f>SUM(H32:H61)</f>
        <v>132.69976666666668</v>
      </c>
      <c r="I62" s="26">
        <f>SUM(I32:I61)</f>
        <v>132.69976666666668</v>
      </c>
      <c r="J62" s="26">
        <f>SUM(J32:J61)</f>
        <v>18.611900000000002</v>
      </c>
      <c r="K62" s="26">
        <f>SUM(K32:K61)</f>
        <v>1.4</v>
      </c>
      <c r="L62" s="48" t="s">
        <v>58</v>
      </c>
      <c r="M62" s="48" t="s">
        <v>58</v>
      </c>
      <c r="N62" s="50"/>
    </row>
    <row r="63" spans="1:14" ht="33" customHeight="1">
      <c r="A63" s="35" t="s">
        <v>31</v>
      </c>
      <c r="B63" s="23">
        <v>7227</v>
      </c>
      <c r="C63" s="24">
        <f>G75</f>
        <v>54.674666666</v>
      </c>
      <c r="D63" s="41">
        <v>1</v>
      </c>
      <c r="E63" s="42" t="s">
        <v>154</v>
      </c>
      <c r="F63" s="43" t="s">
        <v>155</v>
      </c>
      <c r="G63" s="26">
        <v>3.6</v>
      </c>
      <c r="H63" s="26">
        <v>3.6</v>
      </c>
      <c r="I63" s="26">
        <v>3.53</v>
      </c>
      <c r="J63" s="26">
        <v>0.07</v>
      </c>
      <c r="K63" s="26">
        <v>0</v>
      </c>
      <c r="L63" s="48" t="s">
        <v>57</v>
      </c>
      <c r="M63" s="48" t="s">
        <v>22</v>
      </c>
      <c r="N63" s="63"/>
    </row>
    <row r="64" spans="1:14" ht="33" customHeight="1">
      <c r="A64" s="37"/>
      <c r="B64" s="29"/>
      <c r="C64" s="30"/>
      <c r="D64" s="41">
        <v>2</v>
      </c>
      <c r="E64" s="44" t="s">
        <v>156</v>
      </c>
      <c r="F64" s="45" t="s">
        <v>157</v>
      </c>
      <c r="G64" s="26">
        <v>4.82</v>
      </c>
      <c r="H64" s="26">
        <v>4.82</v>
      </c>
      <c r="I64" s="26">
        <v>4.82</v>
      </c>
      <c r="J64" s="26">
        <v>0</v>
      </c>
      <c r="K64" s="26">
        <v>0</v>
      </c>
      <c r="L64" s="48" t="s">
        <v>57</v>
      </c>
      <c r="M64" s="48" t="s">
        <v>22</v>
      </c>
      <c r="N64" s="64"/>
    </row>
    <row r="65" spans="1:14" ht="33" customHeight="1">
      <c r="A65" s="37"/>
      <c r="B65" s="29"/>
      <c r="C65" s="30"/>
      <c r="D65" s="41">
        <v>3</v>
      </c>
      <c r="E65" s="42" t="s">
        <v>158</v>
      </c>
      <c r="F65" s="45" t="s">
        <v>159</v>
      </c>
      <c r="G65" s="26">
        <v>2.67</v>
      </c>
      <c r="H65" s="26">
        <v>2.67</v>
      </c>
      <c r="I65" s="26">
        <v>2.67</v>
      </c>
      <c r="J65" s="26">
        <v>0</v>
      </c>
      <c r="K65" s="26">
        <v>0</v>
      </c>
      <c r="L65" s="48" t="s">
        <v>57</v>
      </c>
      <c r="M65" s="48" t="s">
        <v>22</v>
      </c>
      <c r="N65" s="63"/>
    </row>
    <row r="66" spans="1:14" ht="33" customHeight="1">
      <c r="A66" s="37"/>
      <c r="B66" s="29"/>
      <c r="C66" s="30"/>
      <c r="D66" s="41">
        <v>4</v>
      </c>
      <c r="E66" s="42" t="s">
        <v>160</v>
      </c>
      <c r="F66" s="43" t="s">
        <v>161</v>
      </c>
      <c r="G66" s="26">
        <v>1</v>
      </c>
      <c r="H66" s="26">
        <v>1</v>
      </c>
      <c r="I66" s="26">
        <v>0.31</v>
      </c>
      <c r="J66" s="26">
        <v>0.69</v>
      </c>
      <c r="K66" s="26">
        <v>0</v>
      </c>
      <c r="L66" s="48" t="s">
        <v>57</v>
      </c>
      <c r="M66" s="48" t="s">
        <v>22</v>
      </c>
      <c r="N66" s="63"/>
    </row>
    <row r="67" spans="1:14" ht="33" customHeight="1">
      <c r="A67" s="37"/>
      <c r="B67" s="29"/>
      <c r="C67" s="30"/>
      <c r="D67" s="41">
        <v>5</v>
      </c>
      <c r="E67" s="42" t="s">
        <v>162</v>
      </c>
      <c r="F67" s="43" t="s">
        <v>163</v>
      </c>
      <c r="G67" s="26">
        <v>4.19</v>
      </c>
      <c r="H67" s="26">
        <v>4.19</v>
      </c>
      <c r="I67" s="26">
        <v>3.5</v>
      </c>
      <c r="J67" s="26">
        <v>0.69</v>
      </c>
      <c r="K67" s="26">
        <v>0</v>
      </c>
      <c r="L67" s="48" t="s">
        <v>57</v>
      </c>
      <c r="M67" s="48" t="s">
        <v>22</v>
      </c>
      <c r="N67" s="63"/>
    </row>
    <row r="68" spans="1:14" ht="33" customHeight="1">
      <c r="A68" s="37"/>
      <c r="B68" s="29"/>
      <c r="C68" s="30"/>
      <c r="D68" s="41">
        <v>6</v>
      </c>
      <c r="E68" s="42" t="s">
        <v>164</v>
      </c>
      <c r="F68" s="43" t="s">
        <v>165</v>
      </c>
      <c r="G68" s="26">
        <v>10.07</v>
      </c>
      <c r="H68" s="26">
        <v>10.07</v>
      </c>
      <c r="I68" s="26">
        <v>8.12</v>
      </c>
      <c r="J68" s="26">
        <v>1.95</v>
      </c>
      <c r="K68" s="26">
        <v>0</v>
      </c>
      <c r="L68" s="48" t="s">
        <v>57</v>
      </c>
      <c r="M68" s="48" t="s">
        <v>22</v>
      </c>
      <c r="N68" s="63"/>
    </row>
    <row r="69" spans="1:14" ht="33" customHeight="1">
      <c r="A69" s="37"/>
      <c r="B69" s="29"/>
      <c r="C69" s="30"/>
      <c r="D69" s="41">
        <v>7</v>
      </c>
      <c r="E69" s="65" t="s">
        <v>166</v>
      </c>
      <c r="F69" s="45" t="s">
        <v>167</v>
      </c>
      <c r="G69" s="26">
        <v>4.05</v>
      </c>
      <c r="H69" s="26">
        <v>4.05</v>
      </c>
      <c r="I69" s="26">
        <v>4.05</v>
      </c>
      <c r="J69" s="26">
        <v>0</v>
      </c>
      <c r="K69" s="26">
        <v>0</v>
      </c>
      <c r="L69" s="48" t="s">
        <v>57</v>
      </c>
      <c r="M69" s="48" t="s">
        <v>22</v>
      </c>
      <c r="N69" s="75"/>
    </row>
    <row r="70" spans="1:14" ht="33" customHeight="1">
      <c r="A70" s="37"/>
      <c r="B70" s="29"/>
      <c r="C70" s="30"/>
      <c r="D70" s="41">
        <v>8</v>
      </c>
      <c r="E70" s="66" t="s">
        <v>168</v>
      </c>
      <c r="F70" s="43" t="s">
        <v>169</v>
      </c>
      <c r="G70" s="26">
        <v>7.16</v>
      </c>
      <c r="H70" s="26">
        <v>7.16</v>
      </c>
      <c r="I70" s="26">
        <v>7.08</v>
      </c>
      <c r="J70" s="26">
        <v>0.08</v>
      </c>
      <c r="K70" s="26">
        <v>0</v>
      </c>
      <c r="L70" s="48" t="s">
        <v>57</v>
      </c>
      <c r="M70" s="48" t="s">
        <v>22</v>
      </c>
      <c r="N70" s="76"/>
    </row>
    <row r="71" spans="1:14" ht="33" customHeight="1">
      <c r="A71" s="37"/>
      <c r="B71" s="29"/>
      <c r="C71" s="30"/>
      <c r="D71" s="41">
        <v>9</v>
      </c>
      <c r="E71" s="67" t="s">
        <v>170</v>
      </c>
      <c r="F71" s="67" t="s">
        <v>171</v>
      </c>
      <c r="G71" s="26">
        <v>2.314666666</v>
      </c>
      <c r="H71" s="26">
        <v>2.314666666</v>
      </c>
      <c r="I71" s="26">
        <v>0</v>
      </c>
      <c r="J71" s="26">
        <v>0</v>
      </c>
      <c r="K71" s="26">
        <v>0</v>
      </c>
      <c r="L71" s="48" t="s">
        <v>57</v>
      </c>
      <c r="M71" s="48" t="s">
        <v>22</v>
      </c>
      <c r="N71" s="77"/>
    </row>
    <row r="72" spans="1:14" ht="33" customHeight="1">
      <c r="A72" s="37"/>
      <c r="B72" s="29"/>
      <c r="C72" s="30"/>
      <c r="D72" s="41">
        <v>10</v>
      </c>
      <c r="E72" s="31" t="s">
        <v>172</v>
      </c>
      <c r="F72" s="31" t="s">
        <v>173</v>
      </c>
      <c r="G72" s="26">
        <v>7.4</v>
      </c>
      <c r="H72" s="26">
        <v>7.4</v>
      </c>
      <c r="I72" s="26">
        <v>0</v>
      </c>
      <c r="J72" s="26">
        <v>0</v>
      </c>
      <c r="K72" s="26">
        <v>0</v>
      </c>
      <c r="L72" s="48" t="s">
        <v>57</v>
      </c>
      <c r="M72" s="48" t="s">
        <v>22</v>
      </c>
      <c r="N72" s="78"/>
    </row>
    <row r="73" spans="1:14" ht="33" customHeight="1">
      <c r="A73" s="37"/>
      <c r="B73" s="29"/>
      <c r="C73" s="30"/>
      <c r="D73" s="41">
        <v>11</v>
      </c>
      <c r="E73" s="31" t="s">
        <v>174</v>
      </c>
      <c r="F73" s="31" t="s">
        <v>175</v>
      </c>
      <c r="G73" s="26">
        <v>4</v>
      </c>
      <c r="H73" s="26">
        <v>4</v>
      </c>
      <c r="I73" s="26">
        <v>0</v>
      </c>
      <c r="J73" s="26">
        <v>0</v>
      </c>
      <c r="K73" s="26">
        <v>0</v>
      </c>
      <c r="L73" s="48" t="s">
        <v>57</v>
      </c>
      <c r="M73" s="48" t="s">
        <v>22</v>
      </c>
      <c r="N73" s="78"/>
    </row>
    <row r="74" spans="1:14" ht="33" customHeight="1">
      <c r="A74" s="37"/>
      <c r="B74" s="29"/>
      <c r="C74" s="30"/>
      <c r="D74" s="41">
        <v>12</v>
      </c>
      <c r="E74" s="31" t="s">
        <v>176</v>
      </c>
      <c r="F74" s="31" t="s">
        <v>177</v>
      </c>
      <c r="G74" s="26">
        <v>3.4</v>
      </c>
      <c r="H74" s="26">
        <v>3.4</v>
      </c>
      <c r="I74" s="26">
        <v>0</v>
      </c>
      <c r="J74" s="26">
        <v>0</v>
      </c>
      <c r="K74" s="26">
        <v>0</v>
      </c>
      <c r="L74" s="48" t="s">
        <v>57</v>
      </c>
      <c r="M74" s="48" t="s">
        <v>22</v>
      </c>
      <c r="N74" s="78"/>
    </row>
    <row r="75" spans="1:14" s="1" customFormat="1" ht="33" customHeight="1">
      <c r="A75" s="39"/>
      <c r="B75" s="27"/>
      <c r="C75" s="28"/>
      <c r="D75" s="68" t="s">
        <v>4</v>
      </c>
      <c r="E75" s="50" t="s">
        <v>58</v>
      </c>
      <c r="F75" s="50" t="s">
        <v>58</v>
      </c>
      <c r="G75" s="50">
        <f>SUM(G63:G74)</f>
        <v>54.674666666</v>
      </c>
      <c r="H75" s="50">
        <f>SUM(H63:H74)</f>
        <v>54.674666666</v>
      </c>
      <c r="I75" s="50">
        <f>SUM(I63:I74)</f>
        <v>34.08</v>
      </c>
      <c r="J75" s="50">
        <f>SUM(J63:J74)</f>
        <v>3.48</v>
      </c>
      <c r="K75" s="50">
        <f>SUM(K63:K74)</f>
        <v>0</v>
      </c>
      <c r="L75" s="49" t="s">
        <v>58</v>
      </c>
      <c r="M75" s="49" t="s">
        <v>58</v>
      </c>
      <c r="N75" s="50"/>
    </row>
    <row r="76" spans="1:14" ht="33" customHeight="1">
      <c r="A76" s="23" t="s">
        <v>32</v>
      </c>
      <c r="B76" s="23">
        <v>3870</v>
      </c>
      <c r="C76" s="24">
        <v>26.8223</v>
      </c>
      <c r="D76" s="25">
        <v>1</v>
      </c>
      <c r="E76" s="26" t="s">
        <v>178</v>
      </c>
      <c r="F76" s="26" t="s">
        <v>179</v>
      </c>
      <c r="G76" s="26">
        <v>7.6421</v>
      </c>
      <c r="H76" s="26">
        <v>7.6421</v>
      </c>
      <c r="I76" s="26">
        <v>0</v>
      </c>
      <c r="J76" s="26">
        <v>0</v>
      </c>
      <c r="K76" s="26">
        <v>0</v>
      </c>
      <c r="L76" s="48" t="s">
        <v>61</v>
      </c>
      <c r="M76" s="48" t="s">
        <v>22</v>
      </c>
      <c r="N76" s="79"/>
    </row>
    <row r="77" spans="1:14" ht="33" customHeight="1">
      <c r="A77" s="29"/>
      <c r="B77" s="29"/>
      <c r="C77" s="30"/>
      <c r="D77" s="25">
        <v>2</v>
      </c>
      <c r="E77" s="26" t="s">
        <v>180</v>
      </c>
      <c r="F77" s="26" t="s">
        <v>181</v>
      </c>
      <c r="G77" s="26">
        <v>5.3744</v>
      </c>
      <c r="H77" s="26">
        <v>5.3744</v>
      </c>
      <c r="I77" s="26">
        <v>0</v>
      </c>
      <c r="J77" s="26">
        <v>0</v>
      </c>
      <c r="K77" s="26">
        <v>0</v>
      </c>
      <c r="L77" s="48" t="s">
        <v>61</v>
      </c>
      <c r="M77" s="48" t="s">
        <v>22</v>
      </c>
      <c r="N77" s="79"/>
    </row>
    <row r="78" spans="1:14" ht="33" customHeight="1">
      <c r="A78" s="29"/>
      <c r="B78" s="29"/>
      <c r="C78" s="30"/>
      <c r="D78" s="25">
        <v>3</v>
      </c>
      <c r="E78" s="26" t="s">
        <v>182</v>
      </c>
      <c r="F78" s="26" t="s">
        <v>181</v>
      </c>
      <c r="G78" s="26">
        <v>5.5111</v>
      </c>
      <c r="H78" s="26">
        <v>5.5111</v>
      </c>
      <c r="I78" s="26">
        <v>0</v>
      </c>
      <c r="J78" s="26">
        <v>0</v>
      </c>
      <c r="K78" s="26">
        <v>0</v>
      </c>
      <c r="L78" s="48" t="s">
        <v>61</v>
      </c>
      <c r="M78" s="48" t="s">
        <v>22</v>
      </c>
      <c r="N78" s="79"/>
    </row>
    <row r="79" spans="1:14" ht="33" customHeight="1">
      <c r="A79" s="29"/>
      <c r="B79" s="29"/>
      <c r="C79" s="30"/>
      <c r="D79" s="25">
        <v>4</v>
      </c>
      <c r="E79" s="26" t="s">
        <v>183</v>
      </c>
      <c r="F79" s="26" t="s">
        <v>184</v>
      </c>
      <c r="G79" s="26">
        <v>8.2947</v>
      </c>
      <c r="H79" s="26">
        <v>8.2947</v>
      </c>
      <c r="I79" s="26">
        <v>0</v>
      </c>
      <c r="J79" s="26">
        <v>0</v>
      </c>
      <c r="K79" s="26">
        <v>0</v>
      </c>
      <c r="L79" s="48" t="s">
        <v>61</v>
      </c>
      <c r="M79" s="48" t="s">
        <v>22</v>
      </c>
      <c r="N79" s="80"/>
    </row>
    <row r="80" spans="1:14" s="1" customFormat="1" ht="33" customHeight="1">
      <c r="A80" s="27"/>
      <c r="B80" s="27"/>
      <c r="C80" s="28"/>
      <c r="D80" s="25" t="s">
        <v>4</v>
      </c>
      <c r="E80" s="26" t="s">
        <v>58</v>
      </c>
      <c r="F80" s="26" t="s">
        <v>58</v>
      </c>
      <c r="G80" s="26">
        <f>SUM(G76:G79)</f>
        <v>26.8223</v>
      </c>
      <c r="H80" s="26">
        <f>SUM(H76:H79)</f>
        <v>26.8223</v>
      </c>
      <c r="I80" s="26">
        <f>SUM(I76:I79)</f>
        <v>0</v>
      </c>
      <c r="J80" s="26">
        <f>SUM(J76:J79)</f>
        <v>0</v>
      </c>
      <c r="K80" s="26">
        <f>SUM(K76:K79)</f>
        <v>0</v>
      </c>
      <c r="L80" s="48" t="s">
        <v>58</v>
      </c>
      <c r="M80" s="48" t="s">
        <v>58</v>
      </c>
      <c r="N80" s="50"/>
    </row>
    <row r="81" spans="1:14" ht="33" customHeight="1">
      <c r="A81" s="23" t="s">
        <v>33</v>
      </c>
      <c r="B81" s="23">
        <v>1417</v>
      </c>
      <c r="C81" s="24">
        <v>13.9087</v>
      </c>
      <c r="D81" s="25">
        <v>1</v>
      </c>
      <c r="E81" s="26" t="s">
        <v>185</v>
      </c>
      <c r="F81" s="26" t="s">
        <v>186</v>
      </c>
      <c r="G81" s="34">
        <v>10.0072</v>
      </c>
      <c r="H81" s="26">
        <v>0</v>
      </c>
      <c r="I81" s="26">
        <v>0</v>
      </c>
      <c r="J81" s="26">
        <v>0</v>
      </c>
      <c r="K81" s="26">
        <v>0</v>
      </c>
      <c r="L81" s="48" t="s">
        <v>57</v>
      </c>
      <c r="M81" s="48" t="s">
        <v>22</v>
      </c>
      <c r="N81" s="49"/>
    </row>
    <row r="82" spans="1:14" ht="33" customHeight="1">
      <c r="A82" s="29"/>
      <c r="B82" s="29"/>
      <c r="C82" s="30"/>
      <c r="D82" s="25">
        <v>2</v>
      </c>
      <c r="E82" s="26" t="s">
        <v>187</v>
      </c>
      <c r="F82" s="26" t="s">
        <v>188</v>
      </c>
      <c r="G82" s="34">
        <v>1.3014</v>
      </c>
      <c r="H82" s="26">
        <v>0</v>
      </c>
      <c r="I82" s="26">
        <v>0</v>
      </c>
      <c r="J82" s="26">
        <v>0</v>
      </c>
      <c r="K82" s="26">
        <v>0</v>
      </c>
      <c r="L82" s="48" t="s">
        <v>57</v>
      </c>
      <c r="M82" s="48" t="s">
        <v>22</v>
      </c>
      <c r="N82" s="49"/>
    </row>
    <row r="83" spans="1:14" ht="33" customHeight="1">
      <c r="A83" s="29"/>
      <c r="B83" s="29"/>
      <c r="C83" s="30"/>
      <c r="D83" s="25">
        <v>3</v>
      </c>
      <c r="E83" s="26" t="s">
        <v>189</v>
      </c>
      <c r="F83" s="26" t="s">
        <v>190</v>
      </c>
      <c r="G83" s="34">
        <v>2.6001</v>
      </c>
      <c r="H83" s="26">
        <v>0</v>
      </c>
      <c r="I83" s="26">
        <v>0</v>
      </c>
      <c r="J83" s="26">
        <v>0</v>
      </c>
      <c r="K83" s="26">
        <v>0</v>
      </c>
      <c r="L83" s="48" t="s">
        <v>57</v>
      </c>
      <c r="M83" s="48" t="s">
        <v>22</v>
      </c>
      <c r="N83" s="49"/>
    </row>
    <row r="84" spans="1:14" s="1" customFormat="1" ht="33" customHeight="1">
      <c r="A84" s="27"/>
      <c r="B84" s="27"/>
      <c r="C84" s="28"/>
      <c r="D84" s="25" t="s">
        <v>4</v>
      </c>
      <c r="E84" s="26" t="s">
        <v>58</v>
      </c>
      <c r="F84" s="26" t="s">
        <v>58</v>
      </c>
      <c r="G84" s="26">
        <f>SUM(G81:G83)</f>
        <v>13.908699999999998</v>
      </c>
      <c r="H84" s="26">
        <v>0</v>
      </c>
      <c r="I84" s="26">
        <v>0</v>
      </c>
      <c r="J84" s="26">
        <v>0</v>
      </c>
      <c r="K84" s="26">
        <v>0</v>
      </c>
      <c r="L84" s="48" t="s">
        <v>58</v>
      </c>
      <c r="M84" s="48" t="s">
        <v>58</v>
      </c>
      <c r="N84" s="49"/>
    </row>
    <row r="85" spans="1:14" ht="33" customHeight="1">
      <c r="A85" s="35" t="s">
        <v>37</v>
      </c>
      <c r="B85" s="35">
        <v>2132</v>
      </c>
      <c r="C85" s="36">
        <v>11.3338</v>
      </c>
      <c r="D85" s="68">
        <v>1</v>
      </c>
      <c r="E85" s="26" t="s">
        <v>191</v>
      </c>
      <c r="F85" s="26" t="s">
        <v>192</v>
      </c>
      <c r="G85" s="69">
        <v>2.4001</v>
      </c>
      <c r="H85" s="26">
        <v>0</v>
      </c>
      <c r="I85" s="26">
        <v>0</v>
      </c>
      <c r="J85" s="26">
        <v>0</v>
      </c>
      <c r="K85" s="26">
        <v>0</v>
      </c>
      <c r="L85" s="48" t="s">
        <v>57</v>
      </c>
      <c r="M85" s="48" t="s">
        <v>22</v>
      </c>
      <c r="N85" s="49"/>
    </row>
    <row r="86" spans="1:14" ht="33" customHeight="1">
      <c r="A86" s="37"/>
      <c r="B86" s="37"/>
      <c r="C86" s="38"/>
      <c r="D86" s="68">
        <v>2</v>
      </c>
      <c r="E86" s="26" t="s">
        <v>193</v>
      </c>
      <c r="F86" s="26" t="s">
        <v>194</v>
      </c>
      <c r="G86" s="69">
        <v>4.8002</v>
      </c>
      <c r="H86" s="26">
        <v>0</v>
      </c>
      <c r="I86" s="26">
        <v>0</v>
      </c>
      <c r="J86" s="26">
        <v>0</v>
      </c>
      <c r="K86" s="26">
        <v>0</v>
      </c>
      <c r="L86" s="48" t="s">
        <v>57</v>
      </c>
      <c r="M86" s="48" t="s">
        <v>22</v>
      </c>
      <c r="N86" s="49"/>
    </row>
    <row r="87" spans="1:14" ht="33" customHeight="1">
      <c r="A87" s="37"/>
      <c r="B87" s="37"/>
      <c r="C87" s="38"/>
      <c r="D87" s="68">
        <v>3</v>
      </c>
      <c r="E87" s="26" t="s">
        <v>195</v>
      </c>
      <c r="F87" s="26" t="s">
        <v>194</v>
      </c>
      <c r="G87" s="69">
        <v>3.0001</v>
      </c>
      <c r="H87" s="26">
        <v>0</v>
      </c>
      <c r="I87" s="26">
        <v>0</v>
      </c>
      <c r="J87" s="26">
        <v>0</v>
      </c>
      <c r="K87" s="26">
        <v>0</v>
      </c>
      <c r="L87" s="48" t="s">
        <v>57</v>
      </c>
      <c r="M87" s="48" t="s">
        <v>22</v>
      </c>
      <c r="N87" s="49"/>
    </row>
    <row r="88" spans="1:14" ht="33" customHeight="1">
      <c r="A88" s="37"/>
      <c r="B88" s="37"/>
      <c r="C88" s="38"/>
      <c r="D88" s="68">
        <v>4</v>
      </c>
      <c r="E88" s="26" t="s">
        <v>196</v>
      </c>
      <c r="F88" s="26" t="s">
        <v>197</v>
      </c>
      <c r="G88" s="69">
        <v>1.1334</v>
      </c>
      <c r="H88" s="26">
        <v>0</v>
      </c>
      <c r="I88" s="26">
        <v>0</v>
      </c>
      <c r="J88" s="26">
        <v>0</v>
      </c>
      <c r="K88" s="26">
        <v>0</v>
      </c>
      <c r="L88" s="48" t="s">
        <v>57</v>
      </c>
      <c r="M88" s="48" t="s">
        <v>22</v>
      </c>
      <c r="N88" s="49"/>
    </row>
    <row r="89" spans="1:14" s="1" customFormat="1" ht="33" customHeight="1">
      <c r="A89" s="39"/>
      <c r="B89" s="39"/>
      <c r="C89" s="40"/>
      <c r="D89" s="68" t="s">
        <v>4</v>
      </c>
      <c r="E89" s="50" t="s">
        <v>58</v>
      </c>
      <c r="F89" s="50" t="s">
        <v>58</v>
      </c>
      <c r="G89" s="50">
        <f>SUM(G85:G88)</f>
        <v>11.3338</v>
      </c>
      <c r="H89" s="50">
        <v>0</v>
      </c>
      <c r="I89" s="50">
        <v>0</v>
      </c>
      <c r="J89" s="50">
        <v>0</v>
      </c>
      <c r="K89" s="50">
        <v>0</v>
      </c>
      <c r="L89" s="49" t="s">
        <v>58</v>
      </c>
      <c r="M89" s="49" t="s">
        <v>58</v>
      </c>
      <c r="N89" s="49"/>
    </row>
    <row r="90" spans="1:14" s="1" customFormat="1" ht="33" customHeight="1">
      <c r="A90" s="37" t="s">
        <v>36</v>
      </c>
      <c r="B90" s="29">
        <v>545</v>
      </c>
      <c r="C90" s="38">
        <v>13.254</v>
      </c>
      <c r="D90" s="68">
        <v>1</v>
      </c>
      <c r="E90" s="31" t="s">
        <v>198</v>
      </c>
      <c r="F90" s="31" t="s">
        <v>199</v>
      </c>
      <c r="G90" s="26">
        <v>8.0004</v>
      </c>
      <c r="H90" s="26">
        <v>0</v>
      </c>
      <c r="I90" s="26">
        <v>0</v>
      </c>
      <c r="J90" s="26">
        <v>0</v>
      </c>
      <c r="K90" s="26">
        <v>8.0004</v>
      </c>
      <c r="L90" s="48" t="s">
        <v>57</v>
      </c>
      <c r="M90" s="48" t="s">
        <v>22</v>
      </c>
      <c r="N90" s="49"/>
    </row>
    <row r="91" spans="1:14" s="1" customFormat="1" ht="33" customHeight="1">
      <c r="A91" s="37"/>
      <c r="B91" s="29"/>
      <c r="C91" s="38"/>
      <c r="D91" s="68">
        <v>2</v>
      </c>
      <c r="E91" s="31" t="s">
        <v>200</v>
      </c>
      <c r="F91" s="31" t="s">
        <v>201</v>
      </c>
      <c r="G91" s="26">
        <v>4.8669</v>
      </c>
      <c r="H91" s="26">
        <v>0</v>
      </c>
      <c r="I91" s="26">
        <v>0</v>
      </c>
      <c r="J91" s="26">
        <v>0</v>
      </c>
      <c r="K91" s="26">
        <v>4.8669</v>
      </c>
      <c r="L91" s="48" t="s">
        <v>57</v>
      </c>
      <c r="M91" s="48" t="s">
        <v>22</v>
      </c>
      <c r="N91" s="49"/>
    </row>
    <row r="92" spans="1:14" s="1" customFormat="1" ht="33" customHeight="1">
      <c r="A92" s="37"/>
      <c r="B92" s="29"/>
      <c r="C92" s="38"/>
      <c r="D92" s="68">
        <v>3</v>
      </c>
      <c r="E92" s="31" t="s">
        <v>202</v>
      </c>
      <c r="F92" s="31" t="s">
        <v>203</v>
      </c>
      <c r="G92" s="26">
        <v>0.3867</v>
      </c>
      <c r="H92" s="26">
        <v>0</v>
      </c>
      <c r="I92" s="26">
        <v>0</v>
      </c>
      <c r="J92" s="26">
        <v>0</v>
      </c>
      <c r="K92" s="26">
        <v>0.3867</v>
      </c>
      <c r="L92" s="48" t="s">
        <v>57</v>
      </c>
      <c r="M92" s="48" t="s">
        <v>22</v>
      </c>
      <c r="N92" s="49"/>
    </row>
    <row r="93" spans="1:14" s="1" customFormat="1" ht="33" customHeight="1">
      <c r="A93" s="39"/>
      <c r="B93" s="27"/>
      <c r="C93" s="40"/>
      <c r="D93" s="68" t="s">
        <v>4</v>
      </c>
      <c r="E93" s="31" t="s">
        <v>58</v>
      </c>
      <c r="F93" s="50" t="s">
        <v>58</v>
      </c>
      <c r="G93" s="26">
        <f>SUM(G90:G92)</f>
        <v>13.254</v>
      </c>
      <c r="H93" s="26">
        <v>0</v>
      </c>
      <c r="I93" s="26">
        <v>0</v>
      </c>
      <c r="J93" s="26">
        <v>0</v>
      </c>
      <c r="K93" s="26">
        <f>SUM(K90:K92)</f>
        <v>13.254</v>
      </c>
      <c r="L93" s="49" t="s">
        <v>58</v>
      </c>
      <c r="M93" s="49" t="s">
        <v>58</v>
      </c>
      <c r="N93" s="49"/>
    </row>
    <row r="94" spans="1:14" s="4" customFormat="1" ht="33" customHeight="1">
      <c r="A94" s="48" t="s">
        <v>4</v>
      </c>
      <c r="B94" s="48">
        <f>SUM(B7:B93)</f>
        <v>61185</v>
      </c>
      <c r="C94" s="26">
        <f>SUM(C7:C93)</f>
        <v>337.8696333326667</v>
      </c>
      <c r="D94" s="25" t="s">
        <v>58</v>
      </c>
      <c r="E94" s="26" t="s">
        <v>58</v>
      </c>
      <c r="F94" s="26" t="s">
        <v>58</v>
      </c>
      <c r="G94" s="26">
        <f>SUM(G93+G89+G84+G80+G75+G62+G31+G29+G26+G22+G8)</f>
        <v>337.86963333266664</v>
      </c>
      <c r="H94" s="26">
        <f>SUM(H93+H89+H84+H80+H75+H62+H31+H29+H26+H22+H8)</f>
        <v>290.5777333326667</v>
      </c>
      <c r="I94" s="26">
        <f>SUM(I93+I89+I84+I80+I75+I62+I31+I29+I26+I22+I8)</f>
        <v>207.72396666666666</v>
      </c>
      <c r="J94" s="26">
        <f>SUM(J93+J89+J84+J80+J75+J62+J31+J29+J26+J22+J8)</f>
        <v>36.267700000000005</v>
      </c>
      <c r="K94" s="26">
        <f>SUM(K93+K89+K84+K80+K75+K62+K31+K29+K26+K22+K8)</f>
        <v>30.1628</v>
      </c>
      <c r="L94" s="48" t="s">
        <v>58</v>
      </c>
      <c r="M94" s="48" t="s">
        <v>58</v>
      </c>
      <c r="N94" s="26"/>
    </row>
    <row r="95" spans="1:14" ht="33" customHeight="1">
      <c r="A95" s="70"/>
      <c r="B95" s="71"/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81"/>
    </row>
    <row r="99" spans="1:14" ht="14.25">
      <c r="A99" s="72"/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</row>
    <row r="100" spans="1:14" ht="14.25">
      <c r="A100" s="72"/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</row>
    <row r="101" spans="1:14" ht="14.25">
      <c r="A101" s="72"/>
      <c r="B101" s="73"/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</row>
    <row r="102" spans="1:14" ht="14.25">
      <c r="A102" s="74"/>
      <c r="B102" s="73"/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</row>
  </sheetData>
  <sheetProtection/>
  <mergeCells count="54">
    <mergeCell ref="A2:N2"/>
    <mergeCell ref="L3:N3"/>
    <mergeCell ref="H4:K4"/>
    <mergeCell ref="A95:N95"/>
    <mergeCell ref="B99:N99"/>
    <mergeCell ref="B100:N100"/>
    <mergeCell ref="B101:N101"/>
    <mergeCell ref="B102:N102"/>
    <mergeCell ref="A4:A6"/>
    <mergeCell ref="A7:A8"/>
    <mergeCell ref="A9:A22"/>
    <mergeCell ref="A23:A26"/>
    <mergeCell ref="A27:A29"/>
    <mergeCell ref="A30:A31"/>
    <mergeCell ref="A32:A62"/>
    <mergeCell ref="A63:A75"/>
    <mergeCell ref="A76:A80"/>
    <mergeCell ref="A81:A84"/>
    <mergeCell ref="A85:A89"/>
    <mergeCell ref="A90:A93"/>
    <mergeCell ref="B4:B6"/>
    <mergeCell ref="B7:B8"/>
    <mergeCell ref="B9:B22"/>
    <mergeCell ref="B23:B26"/>
    <mergeCell ref="B27:B29"/>
    <mergeCell ref="B30:B31"/>
    <mergeCell ref="B32:B62"/>
    <mergeCell ref="B63:B75"/>
    <mergeCell ref="B76:B80"/>
    <mergeCell ref="B81:B84"/>
    <mergeCell ref="B85:B89"/>
    <mergeCell ref="B90:B93"/>
    <mergeCell ref="C4:C6"/>
    <mergeCell ref="C7:C8"/>
    <mergeCell ref="C9:C22"/>
    <mergeCell ref="C23:C26"/>
    <mergeCell ref="C27:C29"/>
    <mergeCell ref="C30:C31"/>
    <mergeCell ref="C32:C62"/>
    <mergeCell ref="C63:C75"/>
    <mergeCell ref="C76:C80"/>
    <mergeCell ref="C81:C84"/>
    <mergeCell ref="C85:C89"/>
    <mergeCell ref="C90:C93"/>
    <mergeCell ref="D4:D6"/>
    <mergeCell ref="E4:E6"/>
    <mergeCell ref="F4:F6"/>
    <mergeCell ref="G4:G6"/>
    <mergeCell ref="H5:H6"/>
    <mergeCell ref="J5:J6"/>
    <mergeCell ref="K5:K6"/>
    <mergeCell ref="L4:L6"/>
    <mergeCell ref="M4:M6"/>
    <mergeCell ref="N4:N6"/>
  </mergeCells>
  <printOptions horizontalCentered="1" verticalCentered="1"/>
  <pageMargins left="0.2361111111111111" right="0.2361111111111111" top="0.7479166666666667" bottom="0.7479166666666667" header="0.3145833333333333" footer="0.3145833333333333"/>
  <pageSetup horizontalDpi="600" verticalDpi="600" orientation="landscape" scale="76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SheetLayoutView="100" workbookViewId="0" topLeftCell="A1">
      <selection activeCell="E26" sqref="E26"/>
    </sheetView>
  </sheetViews>
  <sheetFormatPr defaultColWidth="11.00390625" defaultRowHeight="14.25"/>
  <sheetData>
    <row r="1" ht="14.25">
      <c r="A1">
        <v>62.7</v>
      </c>
    </row>
    <row r="2" ht="14.25">
      <c r="A2">
        <v>178.86</v>
      </c>
    </row>
    <row r="3" ht="14.25">
      <c r="A3">
        <v>84.3</v>
      </c>
    </row>
    <row r="4" ht="14.25">
      <c r="A4">
        <v>253</v>
      </c>
    </row>
    <row r="5" ht="14.25">
      <c r="A5">
        <v>14.3685</v>
      </c>
    </row>
    <row r="6" ht="14.25">
      <c r="A6">
        <v>2952.2</v>
      </c>
    </row>
    <row r="7" ht="14.25">
      <c r="A7">
        <v>-135.72</v>
      </c>
    </row>
    <row r="8" ht="14.25">
      <c r="A8">
        <v>998.45</v>
      </c>
    </row>
    <row r="9" ht="14.25">
      <c r="A9">
        <v>402.3345</v>
      </c>
    </row>
    <row r="10" ht="14.25">
      <c r="A10">
        <v>208.62</v>
      </c>
    </row>
    <row r="11" ht="14.25">
      <c r="A11">
        <f>SUM(A1:A10)</f>
        <v>5019.113</v>
      </c>
    </row>
  </sheetData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jinghong huang</dc:creator>
  <cp:keywords/>
  <dc:description/>
  <cp:lastModifiedBy>阿凡爸</cp:lastModifiedBy>
  <cp:lastPrinted>2019-12-25T07:19:09Z</cp:lastPrinted>
  <dcterms:created xsi:type="dcterms:W3CDTF">2019-12-03T08:03:55Z</dcterms:created>
  <dcterms:modified xsi:type="dcterms:W3CDTF">2021-04-02T09:33:01Z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CF25B4CD6119480494AA8427BF0F7280</vt:lpwstr>
  </property>
</Properties>
</file>