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<sst xmlns="http://schemas.openxmlformats.org/spreadsheetml/2006/main" count="50" uniqueCount="45">
  <si>
    <t>附 件</t>
  </si>
  <si>
    <t>2020年省级城镇保障性安居工程专项资金安排表</t>
  </si>
  <si>
    <t>序号</t>
  </si>
  <si>
    <t>责任主体</t>
  </si>
  <si>
    <t>项目名称</t>
  </si>
  <si>
    <t>补助或扣减套数（户数）</t>
  </si>
  <si>
    <r>
      <rPr>
        <sz val="11"/>
        <color indexed="8"/>
        <rFont val="仿宋_GB2312"/>
        <family val="3"/>
      </rPr>
      <t>安排资金（万元）</t>
    </r>
  </si>
  <si>
    <t>下城区政府</t>
  </si>
  <si>
    <t>华丰单元XC1003-R21-01地块拆迁安置房</t>
  </si>
  <si>
    <t>华丰单元XC1003-R21-02地块拆迁安置房</t>
  </si>
  <si>
    <t>灯塔单元XC0701-R21-06地块拆迁安置房</t>
  </si>
  <si>
    <t>灯塔单元XC0701-R21-08地块拆迁安置房</t>
  </si>
  <si>
    <t>石桥单元XC0802-R21-06地块拆迁安置房</t>
  </si>
  <si>
    <t>石桥单元XC0802-R21-47地块拆迁安置房</t>
  </si>
  <si>
    <t>石桥单元XC0802-R21-08地块拆迁安置房</t>
  </si>
  <si>
    <t>石桥单元XC0804-R21-21地块拆迁安置房</t>
  </si>
  <si>
    <t>灯塔单元XC0704-R21/R22-11地块拆迁安置房</t>
  </si>
  <si>
    <t>灯塔单元XC0704-R21-19地块拆迁安置房</t>
  </si>
  <si>
    <t>灯塔单元XC0704-R21-20地块拆迁安置房</t>
  </si>
  <si>
    <t>小计</t>
  </si>
  <si>
    <t>拱墅区政府</t>
  </si>
  <si>
    <t>铁路北站单元GS1102-R21-07地块瓜山北安置房</t>
  </si>
  <si>
    <t>康桥单元FG09-R21-10地块安置房</t>
  </si>
  <si>
    <t>康桥单元FG09-R21-11地块安置房</t>
  </si>
  <si>
    <t>半山单元R21-01A地块拆迁安置房</t>
  </si>
  <si>
    <t>半山单元A-R21-03地块拆迁安置房</t>
  </si>
  <si>
    <t>半山单元A-R21-112地块拆迁安置房</t>
  </si>
  <si>
    <t>江干区政府</t>
  </si>
  <si>
    <t>四堡七堡单元JG1403-07地块安置房</t>
  </si>
  <si>
    <t>四堡七堡单元JG1404-15地块安置房</t>
  </si>
  <si>
    <t>四堡七堡单元JG1404-27地块安置房</t>
  </si>
  <si>
    <t>四堡七堡单元JG1405-24地块安置房</t>
  </si>
  <si>
    <t>西湖区政府</t>
  </si>
  <si>
    <t>杭州双桥（云谷）单元XH0206-13地块农居安置房项目</t>
  </si>
  <si>
    <t>留下单元XH1303-06地块安置房</t>
  </si>
  <si>
    <t>翠苑单元XH0909-03地块安置房项目</t>
  </si>
  <si>
    <t>转塘单元XH1807-R21-10地块拆迁安置房</t>
  </si>
  <si>
    <t>杭州三墩单元FG02-R21-11(1)地块农居安置房</t>
  </si>
  <si>
    <t>滨江区政府</t>
  </si>
  <si>
    <t>农转居拆迁安置房一区块扩点（江二区块）</t>
  </si>
  <si>
    <t>滨江区</t>
  </si>
  <si>
    <t>农转居拆迁安置房十区块五期（二期）</t>
  </si>
  <si>
    <t>钱塘新区政府</t>
  </si>
  <si>
    <t>新湾街道新龙片安置小区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</si>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</sst>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6"/>
      <color indexed="8"/>
      <name val="仿宋_GB2312"/>
      <family val="3"/>
    </font>
    <font>
      <sz val="16"/>
      <color indexed="8"/>
      <name val="Times New Roman"/>
      <family val="1"/>
    </font>
    <font>
      <sz val="11"/>
      <color indexed="8"/>
      <name val="仿宋_GB2312"/>
      <family val="3"/>
    </font>
    <font>
      <sz val="10.5"/>
      <color indexed="8"/>
      <name val="Times New Roman"/>
      <family val="1"/>
    </font>
    <font>
      <b/>
      <sz val="10.5"/>
      <color indexed="8"/>
      <name val="宋体"/>
      <family val="0"/>
    </font>
    <font>
      <b/>
      <sz val="10.5"/>
      <color indexed="8"/>
      <name val="Times New Roman"/>
      <family val="1"/>
    </font>
    <font>
      <b/>
      <sz val="12"/>
      <name val="宋体"/>
      <family val="0"/>
    </font>
    <font>
      <b/>
      <sz val="11"/>
      <color indexed="8"/>
      <name val="仿宋_GB2312"/>
      <family val="3"/>
    </font>
    <font>
      <b/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Times New Roman"/>
      <family val="1"/>
    </font>
    <font>
      <sz val="16"/>
      <color rgb="FF000000"/>
      <name val="仿宋_GB2312"/>
      <family val="3"/>
    </font>
    <font>
      <sz val="16"/>
      <color rgb="FF000000"/>
      <name val="Times New Roman"/>
      <family val="1"/>
    </font>
    <font>
      <sz val="11"/>
      <color rgb="FF000000"/>
      <name val="仿宋_GB2312"/>
      <family val="3"/>
    </font>
    <font>
      <sz val="11"/>
      <color rgb="FF000000"/>
      <name val="Times New Roman"/>
      <family val="1"/>
    </font>
    <font>
      <b/>
      <sz val="11"/>
      <color rgb="FF000000"/>
      <name val="仿宋_GB2312"/>
      <family val="3"/>
    </font>
    <font>
      <b/>
      <sz val="11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8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20" fillId="11" borderId="7" applyNumberFormat="0" applyAlignment="0" applyProtection="0"/>
    <xf numFmtId="0" fontId="1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2" fillId="0" borderId="9" applyNumberFormat="0" applyFill="0" applyAlignment="0" applyProtection="0"/>
    <xf numFmtId="0" fontId="29" fillId="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64">
      <alignment/>
      <protection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78" fontId="0" fillId="0" borderId="0" xfId="64" applyNumberFormat="1">
      <alignment/>
      <protection/>
    </xf>
    <xf numFmtId="0" fontId="35" fillId="0" borderId="0" xfId="0" applyFont="1" applyFill="1" applyBorder="1" applyAlignment="1">
      <alignment vertical="center"/>
    </xf>
    <xf numFmtId="178" fontId="36" fillId="0" borderId="0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178" fontId="38" fillId="0" borderId="10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178" fontId="4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8" fontId="10" fillId="0" borderId="11" xfId="0" applyNumberFormat="1" applyFont="1" applyFill="1" applyBorder="1" applyAlignment="1">
      <alignment horizontal="center" vertical="center" wrapText="1"/>
    </xf>
    <xf numFmtId="0" fontId="11" fillId="0" borderId="0" xfId="64" applyFont="1">
      <alignment/>
      <protection/>
    </xf>
    <xf numFmtId="0" fontId="41" fillId="0" borderId="11" xfId="0" applyFont="1" applyFill="1" applyBorder="1" applyAlignment="1">
      <alignment horizontal="center" vertical="center" wrapText="1"/>
    </xf>
    <xf numFmtId="178" fontId="42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tabSelected="1" zoomScaleSheetLayoutView="100" workbookViewId="0" topLeftCell="A7">
      <selection activeCell="I30" sqref="I30"/>
    </sheetView>
  </sheetViews>
  <sheetFormatPr defaultColWidth="9.00390625" defaultRowHeight="14.25"/>
  <cols>
    <col min="1" max="1" width="7.00390625" style="1" customWidth="1"/>
    <col min="2" max="2" width="9.75390625" style="1" customWidth="1"/>
    <col min="3" max="3" width="42.50390625" style="1" customWidth="1"/>
    <col min="4" max="4" width="12.875" style="1" customWidth="1"/>
    <col min="5" max="5" width="11.75390625" style="4" customWidth="1"/>
    <col min="6" max="243" width="9.00390625" style="1" customWidth="1"/>
  </cols>
  <sheetData>
    <row r="1" spans="1:255" s="1" customFormat="1" ht="18.75" customHeight="1">
      <c r="A1" s="5" t="s">
        <v>0</v>
      </c>
      <c r="B1" s="2"/>
      <c r="C1" s="2"/>
      <c r="D1" s="2"/>
      <c r="E1" s="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5" s="2" customFormat="1" ht="24" customHeight="1">
      <c r="A2" s="7" t="s">
        <v>1</v>
      </c>
      <c r="B2" s="7"/>
      <c r="C2" s="7"/>
      <c r="D2" s="7"/>
      <c r="E2" s="8"/>
    </row>
    <row r="3" spans="1:5" s="2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</row>
    <row r="4" spans="1:5" s="2" customFormat="1" ht="24.75" customHeight="1">
      <c r="A4" s="11">
        <v>1</v>
      </c>
      <c r="B4" s="12" t="s">
        <v>7</v>
      </c>
      <c r="C4" s="13" t="s">
        <v>8</v>
      </c>
      <c r="D4" s="11">
        <v>606</v>
      </c>
      <c r="E4" s="10">
        <f>D4/D39*E39</f>
        <v>84.53935152121126</v>
      </c>
    </row>
    <row r="5" spans="1:5" s="2" customFormat="1" ht="24.75" customHeight="1">
      <c r="A5" s="11">
        <v>2</v>
      </c>
      <c r="B5" s="14"/>
      <c r="C5" s="13" t="s">
        <v>9</v>
      </c>
      <c r="D5" s="11">
        <v>1400</v>
      </c>
      <c r="E5" s="10">
        <f>D5/D39*E39</f>
        <v>195.3054325572537</v>
      </c>
    </row>
    <row r="6" spans="1:5" s="2" customFormat="1" ht="24.75" customHeight="1">
      <c r="A6" s="11">
        <v>3</v>
      </c>
      <c r="B6" s="14"/>
      <c r="C6" s="13" t="s">
        <v>10</v>
      </c>
      <c r="D6" s="11">
        <v>164</v>
      </c>
      <c r="E6" s="10">
        <f>D6/D39*E39</f>
        <v>22.878636385278295</v>
      </c>
    </row>
    <row r="7" spans="1:5" s="2" customFormat="1" ht="24.75" customHeight="1">
      <c r="A7" s="11">
        <v>4</v>
      </c>
      <c r="B7" s="14"/>
      <c r="C7" s="13" t="s">
        <v>11</v>
      </c>
      <c r="D7" s="11">
        <v>650</v>
      </c>
      <c r="E7" s="10">
        <f>D7/D39*E39</f>
        <v>90.67752225872493</v>
      </c>
    </row>
    <row r="8" spans="1:5" s="2" customFormat="1" ht="24.75" customHeight="1">
      <c r="A8" s="11">
        <v>5</v>
      </c>
      <c r="B8" s="14"/>
      <c r="C8" s="13" t="s">
        <v>12</v>
      </c>
      <c r="D8" s="11">
        <v>811</v>
      </c>
      <c r="E8" s="10">
        <f>D8/D39*E39</f>
        <v>113.13764700280913</v>
      </c>
    </row>
    <row r="9" spans="1:5" s="2" customFormat="1" ht="24.75" customHeight="1">
      <c r="A9" s="11">
        <v>6</v>
      </c>
      <c r="B9" s="14"/>
      <c r="C9" s="13" t="s">
        <v>13</v>
      </c>
      <c r="D9" s="11">
        <v>648</v>
      </c>
      <c r="E9" s="10">
        <f>D9/D39*E39</f>
        <v>90.39851449792886</v>
      </c>
    </row>
    <row r="10" spans="1:5" s="2" customFormat="1" ht="24.75" customHeight="1">
      <c r="A10" s="11">
        <v>7</v>
      </c>
      <c r="B10" s="14"/>
      <c r="C10" s="13" t="s">
        <v>14</v>
      </c>
      <c r="D10" s="11">
        <v>996</v>
      </c>
      <c r="E10" s="10">
        <f>D10/D39*E39</f>
        <v>138.94586487644622</v>
      </c>
    </row>
    <row r="11" spans="1:5" s="2" customFormat="1" ht="24.75" customHeight="1">
      <c r="A11" s="11">
        <v>8</v>
      </c>
      <c r="B11" s="14"/>
      <c r="C11" s="13" t="s">
        <v>15</v>
      </c>
      <c r="D11" s="11">
        <v>855</v>
      </c>
      <c r="E11" s="10">
        <f>D11/D39*E39</f>
        <v>119.27581774032282</v>
      </c>
    </row>
    <row r="12" spans="1:5" s="2" customFormat="1" ht="24.75" customHeight="1">
      <c r="A12" s="11">
        <v>9</v>
      </c>
      <c r="B12" s="14"/>
      <c r="C12" s="13" t="s">
        <v>16</v>
      </c>
      <c r="D12" s="11">
        <v>772</v>
      </c>
      <c r="E12" s="10">
        <f>D12/D39*E39</f>
        <v>107.69699566728563</v>
      </c>
    </row>
    <row r="13" spans="1:5" s="2" customFormat="1" ht="24.75" customHeight="1">
      <c r="A13" s="11">
        <v>10</v>
      </c>
      <c r="B13" s="14"/>
      <c r="C13" s="13" t="s">
        <v>17</v>
      </c>
      <c r="D13" s="11">
        <v>1032</v>
      </c>
      <c r="E13" s="10">
        <f>D13/D39*E39</f>
        <v>143.9680045707756</v>
      </c>
    </row>
    <row r="14" spans="1:5" s="2" customFormat="1" ht="24.75" customHeight="1">
      <c r="A14" s="11">
        <v>11</v>
      </c>
      <c r="B14" s="15"/>
      <c r="C14" s="13" t="s">
        <v>18</v>
      </c>
      <c r="D14" s="11">
        <v>216</v>
      </c>
      <c r="E14" s="10">
        <f>D14/D39*E39</f>
        <v>30.13283816597629</v>
      </c>
    </row>
    <row r="15" spans="1:243" s="3" customFormat="1" ht="24.75" customHeight="1">
      <c r="A15" s="16" t="s">
        <v>19</v>
      </c>
      <c r="B15" s="17"/>
      <c r="C15" s="18"/>
      <c r="D15" s="19">
        <f>SUM(D4:D14)</f>
        <v>8150</v>
      </c>
      <c r="E15" s="20">
        <f>SUM(E4:E14)</f>
        <v>1136.9566252440127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6" spans="1:5" s="2" customFormat="1" ht="24.75" customHeight="1">
      <c r="A16" s="11">
        <v>12</v>
      </c>
      <c r="B16" s="12" t="s">
        <v>20</v>
      </c>
      <c r="C16" s="13" t="s">
        <v>21</v>
      </c>
      <c r="D16" s="11">
        <v>500</v>
      </c>
      <c r="E16" s="10">
        <f>D16/D39*E39</f>
        <v>69.75194019901919</v>
      </c>
    </row>
    <row r="17" spans="1:5" s="2" customFormat="1" ht="24.75" customHeight="1">
      <c r="A17" s="11">
        <v>13</v>
      </c>
      <c r="B17" s="14"/>
      <c r="C17" s="13" t="s">
        <v>22</v>
      </c>
      <c r="D17" s="11">
        <v>392</v>
      </c>
      <c r="E17" s="10">
        <f>D17/D39*E39</f>
        <v>54.68552111603104</v>
      </c>
    </row>
    <row r="18" spans="1:5" s="2" customFormat="1" ht="24.75" customHeight="1">
      <c r="A18" s="11">
        <v>14</v>
      </c>
      <c r="B18" s="14"/>
      <c r="C18" s="13" t="s">
        <v>23</v>
      </c>
      <c r="D18" s="11">
        <v>766</v>
      </c>
      <c r="E18" s="10">
        <f>D18/D39*E39</f>
        <v>106.85997238489739</v>
      </c>
    </row>
    <row r="19" spans="1:5" s="2" customFormat="1" ht="24.75" customHeight="1">
      <c r="A19" s="11">
        <v>15</v>
      </c>
      <c r="B19" s="14"/>
      <c r="C19" s="13" t="s">
        <v>24</v>
      </c>
      <c r="D19" s="11">
        <v>440</v>
      </c>
      <c r="E19" s="10">
        <f>D19/D39*E39</f>
        <v>61.381707375136884</v>
      </c>
    </row>
    <row r="20" spans="1:5" s="2" customFormat="1" ht="24.75" customHeight="1">
      <c r="A20" s="11">
        <v>16</v>
      </c>
      <c r="B20" s="14"/>
      <c r="C20" s="13" t="s">
        <v>25</v>
      </c>
      <c r="D20" s="11">
        <v>164</v>
      </c>
      <c r="E20" s="10">
        <f>D20/D39*E39</f>
        <v>22.878636385278295</v>
      </c>
    </row>
    <row r="21" spans="1:5" s="2" customFormat="1" ht="24.75" customHeight="1">
      <c r="A21" s="11">
        <v>17</v>
      </c>
      <c r="B21" s="15"/>
      <c r="C21" s="13" t="s">
        <v>26</v>
      </c>
      <c r="D21" s="11">
        <v>264</v>
      </c>
      <c r="E21" s="10">
        <f>D21/D39*E39</f>
        <v>36.82902442508213</v>
      </c>
    </row>
    <row r="22" spans="1:5" s="2" customFormat="1" ht="24.75" customHeight="1">
      <c r="A22" s="16" t="s">
        <v>19</v>
      </c>
      <c r="B22" s="17"/>
      <c r="C22" s="18"/>
      <c r="D22" s="19">
        <f>SUM(D16:D21)</f>
        <v>2526</v>
      </c>
      <c r="E22" s="20">
        <v>353</v>
      </c>
    </row>
    <row r="23" spans="1:5" s="2" customFormat="1" ht="24.75" customHeight="1">
      <c r="A23" s="11">
        <v>18</v>
      </c>
      <c r="B23" s="12" t="s">
        <v>27</v>
      </c>
      <c r="C23" s="13" t="s">
        <v>28</v>
      </c>
      <c r="D23" s="11">
        <v>700</v>
      </c>
      <c r="E23" s="10">
        <f>D23/D39*E39</f>
        <v>97.65271627862685</v>
      </c>
    </row>
    <row r="24" spans="1:5" s="2" customFormat="1" ht="24.75" customHeight="1">
      <c r="A24" s="11">
        <v>19</v>
      </c>
      <c r="B24" s="14"/>
      <c r="C24" s="13" t="s">
        <v>29</v>
      </c>
      <c r="D24" s="11">
        <v>1100</v>
      </c>
      <c r="E24" s="10">
        <f>D24/D39*E39</f>
        <v>153.45426843784222</v>
      </c>
    </row>
    <row r="25" spans="1:5" s="2" customFormat="1" ht="24.75" customHeight="1">
      <c r="A25" s="11">
        <v>20</v>
      </c>
      <c r="B25" s="14"/>
      <c r="C25" s="13" t="s">
        <v>30</v>
      </c>
      <c r="D25" s="11">
        <v>1174</v>
      </c>
      <c r="E25" s="10">
        <f>D25/D39*E39</f>
        <v>163.77755558729706</v>
      </c>
    </row>
    <row r="26" spans="1:5" s="2" customFormat="1" ht="24.75" customHeight="1">
      <c r="A26" s="11">
        <v>21</v>
      </c>
      <c r="B26" s="15"/>
      <c r="C26" s="13" t="s">
        <v>31</v>
      </c>
      <c r="D26" s="11">
        <v>1174</v>
      </c>
      <c r="E26" s="10">
        <f>D26/D39*E39</f>
        <v>163.77755558729706</v>
      </c>
    </row>
    <row r="27" spans="1:5" s="2" customFormat="1" ht="24.75" customHeight="1">
      <c r="A27" s="16" t="s">
        <v>19</v>
      </c>
      <c r="B27" s="17"/>
      <c r="C27" s="18"/>
      <c r="D27" s="19">
        <f>SUM(D23:D26)</f>
        <v>4148</v>
      </c>
      <c r="E27" s="20">
        <f>SUM(E23:E26)</f>
        <v>578.6620958910632</v>
      </c>
    </row>
    <row r="28" spans="1:5" s="2" customFormat="1" ht="28.5" customHeight="1">
      <c r="A28" s="11">
        <v>22</v>
      </c>
      <c r="B28" s="12" t="s">
        <v>32</v>
      </c>
      <c r="C28" s="13" t="s">
        <v>33</v>
      </c>
      <c r="D28" s="11">
        <v>1628</v>
      </c>
      <c r="E28" s="10">
        <f>D28/D39*E39-1</f>
        <v>226.11231728800647</v>
      </c>
    </row>
    <row r="29" spans="1:5" s="2" customFormat="1" ht="24.75" customHeight="1">
      <c r="A29" s="11">
        <v>23</v>
      </c>
      <c r="B29" s="14"/>
      <c r="C29" s="13" t="s">
        <v>34</v>
      </c>
      <c r="D29" s="11">
        <v>224</v>
      </c>
      <c r="E29" s="10">
        <f>D29/D39*E39</f>
        <v>31.248869209160596</v>
      </c>
    </row>
    <row r="30" spans="1:5" s="2" customFormat="1" ht="24.75" customHeight="1">
      <c r="A30" s="11">
        <v>24</v>
      </c>
      <c r="B30" s="14"/>
      <c r="C30" s="13" t="s">
        <v>35</v>
      </c>
      <c r="D30" s="11">
        <v>176</v>
      </c>
      <c r="E30" s="10">
        <f>D30/D39*E39</f>
        <v>24.552682950054752</v>
      </c>
    </row>
    <row r="31" spans="1:5" s="2" customFormat="1" ht="24.75" customHeight="1">
      <c r="A31" s="11">
        <v>25</v>
      </c>
      <c r="B31" s="14"/>
      <c r="C31" s="13" t="s">
        <v>36</v>
      </c>
      <c r="D31" s="11">
        <v>685</v>
      </c>
      <c r="E31" s="10">
        <f>D31/D39*E39</f>
        <v>95.5601580726563</v>
      </c>
    </row>
    <row r="32" spans="1:5" s="2" customFormat="1" ht="24.75" customHeight="1">
      <c r="A32" s="11">
        <v>26</v>
      </c>
      <c r="B32" s="15"/>
      <c r="C32" s="13" t="s">
        <v>37</v>
      </c>
      <c r="D32" s="11">
        <v>450</v>
      </c>
      <c r="E32" s="10">
        <f>D32/D39*E39</f>
        <v>62.77674617911727</v>
      </c>
    </row>
    <row r="33" spans="1:243" s="3" customFormat="1" ht="24.75" customHeight="1">
      <c r="A33" s="16" t="s">
        <v>19</v>
      </c>
      <c r="B33" s="17"/>
      <c r="C33" s="18"/>
      <c r="D33" s="19">
        <f>SUM(D28:D32)</f>
        <v>3163</v>
      </c>
      <c r="E33" s="20">
        <v>441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</row>
    <row r="34" spans="1:5" s="2" customFormat="1" ht="24.75" customHeight="1">
      <c r="A34" s="11">
        <v>27</v>
      </c>
      <c r="B34" s="9" t="s">
        <v>38</v>
      </c>
      <c r="C34" s="13" t="s">
        <v>39</v>
      </c>
      <c r="D34" s="11">
        <v>1792</v>
      </c>
      <c r="E34" s="10">
        <f>D34/D39*E39-1</f>
        <v>248.99095367328476</v>
      </c>
    </row>
    <row r="35" spans="1:5" s="2" customFormat="1" ht="24.75" customHeight="1">
      <c r="A35" s="11">
        <v>28</v>
      </c>
      <c r="B35" s="9" t="s">
        <v>40</v>
      </c>
      <c r="C35" s="13" t="s">
        <v>41</v>
      </c>
      <c r="D35" s="11">
        <v>624</v>
      </c>
      <c r="E35" s="10">
        <f>D35/D39*E39</f>
        <v>87.05042136837595</v>
      </c>
    </row>
    <row r="36" spans="1:243" s="3" customFormat="1" ht="24.75" customHeight="1">
      <c r="A36" s="16" t="s">
        <v>19</v>
      </c>
      <c r="B36" s="17"/>
      <c r="C36" s="18"/>
      <c r="D36" s="19">
        <f>SUM(D34:D35)</f>
        <v>2416</v>
      </c>
      <c r="E36" s="20">
        <f>SUM(E34:E35)</f>
        <v>336.04137504166073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</row>
    <row r="37" spans="1:5" s="2" customFormat="1" ht="24.75" customHeight="1">
      <c r="A37" s="11">
        <v>29</v>
      </c>
      <c r="B37" s="13" t="s">
        <v>42</v>
      </c>
      <c r="C37" s="13" t="s">
        <v>43</v>
      </c>
      <c r="D37" s="11">
        <v>600</v>
      </c>
      <c r="E37" s="10">
        <f>D37/D39*E39</f>
        <v>83.70232823882303</v>
      </c>
    </row>
    <row r="38" spans="1:5" s="2" customFormat="1" ht="24.75" customHeight="1">
      <c r="A38" s="22" t="s">
        <v>19</v>
      </c>
      <c r="B38" s="22"/>
      <c r="C38" s="22"/>
      <c r="D38" s="19">
        <f>SUM(D37)</f>
        <v>600</v>
      </c>
      <c r="E38" s="23">
        <f>SUM(E37)</f>
        <v>83.70232823882303</v>
      </c>
    </row>
    <row r="39" spans="1:5" s="2" customFormat="1" ht="24.75" customHeight="1">
      <c r="A39" s="22" t="s">
        <v>44</v>
      </c>
      <c r="B39" s="22"/>
      <c r="C39" s="22"/>
      <c r="D39" s="19">
        <f>D15+D22+D27+D33+D36+D38</f>
        <v>21003</v>
      </c>
      <c r="E39" s="19">
        <v>2930</v>
      </c>
    </row>
  </sheetData>
  <sheetProtection/>
  <mergeCells count="13">
    <mergeCell ref="A2:E2"/>
    <mergeCell ref="A15:C15"/>
    <mergeCell ref="A22:C22"/>
    <mergeCell ref="A27:C27"/>
    <mergeCell ref="A33:C33"/>
    <mergeCell ref="A36:C36"/>
    <mergeCell ref="A38:C38"/>
    <mergeCell ref="A39:C39"/>
    <mergeCell ref="B4:B14"/>
    <mergeCell ref="B16:B21"/>
    <mergeCell ref="B23:B26"/>
    <mergeCell ref="B28:B32"/>
    <mergeCell ref="B34:B35"/>
  </mergeCells>
  <printOptions/>
  <pageMargins left="0.51" right="0.43" top="0.9" bottom="0.94" header="0.7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何海珠</cp:lastModifiedBy>
  <cp:lastPrinted>2020-05-09T03:13:00Z</cp:lastPrinted>
  <dcterms:created xsi:type="dcterms:W3CDTF">2015-08-25T14:41:07Z</dcterms:created>
  <dcterms:modified xsi:type="dcterms:W3CDTF">2020-08-31T02:23:20Z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